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O THI ANH\Downloads\"/>
    </mc:Choice>
  </mc:AlternateContent>
  <bookViews>
    <workbookView xWindow="240" yWindow="120" windowWidth="18060" windowHeight="7050" tabRatio="680"/>
  </bookViews>
  <sheets>
    <sheet name="48-cân đối" sheetId="1" r:id="rId1"/>
    <sheet name="50-thu" sheetId="2" r:id="rId2"/>
    <sheet name="51-chi" sheetId="3" r:id="rId3"/>
    <sheet name="52-chi" sheetId="4" r:id="rId4"/>
    <sheet name="53-chi" sheetId="14" r:id="rId5"/>
    <sheet name="54-chi" sheetId="6" r:id="rId6"/>
    <sheet name="PL 01" sheetId="15" r:id="rId7"/>
    <sheet name="PL02" sheetId="16" r:id="rId8"/>
  </sheets>
  <calcPr calcId="152511"/>
</workbook>
</file>

<file path=xl/calcChain.xml><?xml version="1.0" encoding="utf-8"?>
<calcChain xmlns="http://schemas.openxmlformats.org/spreadsheetml/2006/main">
  <c r="E58" i="15" l="1"/>
  <c r="E57" i="15"/>
  <c r="E56" i="15"/>
  <c r="C12" i="16" l="1"/>
  <c r="C16" i="16" s="1"/>
  <c r="C52" i="15"/>
  <c r="C42" i="15"/>
  <c r="E41" i="15" s="1"/>
  <c r="C38" i="15"/>
  <c r="C30" i="15"/>
  <c r="C29" i="15" s="1"/>
  <c r="C25" i="15"/>
  <c r="C7" i="15"/>
  <c r="C41" i="15" l="1"/>
  <c r="C6" i="15" s="1"/>
  <c r="I41" i="4"/>
  <c r="I42" i="4"/>
  <c r="I43" i="4"/>
  <c r="F38" i="4"/>
  <c r="I40" i="4"/>
  <c r="E29" i="15" l="1"/>
  <c r="W26" i="6"/>
  <c r="W27" i="6"/>
  <c r="W29" i="6"/>
  <c r="W9" i="6"/>
  <c r="V9" i="6"/>
  <c r="W25" i="6"/>
  <c r="V32" i="6"/>
  <c r="V33" i="6"/>
  <c r="V34" i="6"/>
  <c r="V35" i="6"/>
  <c r="V36" i="6"/>
  <c r="V37" i="6"/>
  <c r="V38" i="6"/>
  <c r="V40" i="6"/>
  <c r="V41" i="6"/>
  <c r="V42" i="6"/>
  <c r="V44" i="6"/>
  <c r="V45" i="6"/>
  <c r="V46" i="6"/>
  <c r="V47" i="6"/>
  <c r="V48" i="6"/>
  <c r="V49" i="6"/>
  <c r="V50" i="6"/>
  <c r="V51" i="6"/>
  <c r="V53" i="6"/>
  <c r="V54" i="6"/>
  <c r="V55" i="6"/>
  <c r="V56" i="6"/>
  <c r="V57" i="6"/>
  <c r="V58" i="6"/>
  <c r="V59" i="6"/>
  <c r="V60" i="6"/>
  <c r="V61" i="6"/>
  <c r="V62" i="6"/>
  <c r="V63" i="6"/>
  <c r="V64" i="6"/>
  <c r="V65" i="6"/>
  <c r="V66" i="6"/>
  <c r="V68" i="6"/>
  <c r="V69" i="6"/>
  <c r="V70" i="6"/>
  <c r="V71" i="6"/>
  <c r="V72" i="6"/>
  <c r="V73" i="6"/>
  <c r="V74" i="6"/>
  <c r="V75" i="6"/>
  <c r="V76" i="6"/>
  <c r="V77" i="6"/>
  <c r="V79" i="6"/>
  <c r="V80" i="6"/>
  <c r="V81" i="6"/>
  <c r="V82" i="6"/>
  <c r="V83" i="6"/>
  <c r="V86" i="6"/>
  <c r="V87" i="6"/>
  <c r="V88" i="6"/>
  <c r="V89" i="6"/>
  <c r="V90" i="6"/>
  <c r="V91" i="6"/>
  <c r="V92" i="6"/>
  <c r="V94" i="6"/>
  <c r="V95" i="6"/>
  <c r="V96" i="6"/>
  <c r="V99" i="6"/>
  <c r="V100" i="6"/>
  <c r="V101" i="6"/>
  <c r="V102" i="6"/>
  <c r="V103" i="6"/>
  <c r="V105" i="6"/>
  <c r="V106" i="6"/>
  <c r="V107" i="6"/>
  <c r="V108" i="6"/>
  <c r="V109" i="6"/>
  <c r="V111" i="6"/>
  <c r="V112" i="6"/>
  <c r="V113" i="6"/>
  <c r="V114" i="6"/>
  <c r="V121" i="6"/>
  <c r="V122" i="6"/>
  <c r="V124" i="6"/>
  <c r="V127" i="6"/>
  <c r="V128" i="6"/>
  <c r="V129" i="6"/>
  <c r="V130" i="6"/>
  <c r="V131" i="6"/>
  <c r="V132" i="6"/>
  <c r="V133" i="6"/>
  <c r="V134" i="6"/>
  <c r="V135" i="6"/>
  <c r="V136" i="6"/>
  <c r="V137" i="6"/>
  <c r="V138" i="6"/>
  <c r="V139" i="6"/>
  <c r="V140" i="6"/>
  <c r="V141" i="6"/>
  <c r="V142" i="6"/>
  <c r="V143" i="6"/>
  <c r="V24" i="6"/>
  <c r="J9" i="2"/>
  <c r="E9" i="2"/>
  <c r="E64" i="2"/>
  <c r="E63" i="2" s="1"/>
  <c r="K66" i="2"/>
  <c r="G65" i="2"/>
  <c r="G64" i="2" s="1"/>
  <c r="G63" i="2" s="1"/>
  <c r="G8" i="2" s="1"/>
  <c r="E9" i="6"/>
  <c r="F9" i="6"/>
  <c r="E8" i="2" l="1"/>
  <c r="J65" i="2"/>
  <c r="K65" i="2" l="1"/>
  <c r="K64" i="2" s="1"/>
  <c r="K63" i="2" s="1"/>
  <c r="K8" i="2" s="1"/>
  <c r="J64" i="2"/>
  <c r="J63" i="2" s="1"/>
  <c r="J8" i="2" s="1"/>
  <c r="E26" i="6" l="1"/>
  <c r="E27" i="6"/>
  <c r="E28" i="6"/>
  <c r="E29" i="6"/>
  <c r="E25" i="6"/>
  <c r="G9" i="6"/>
  <c r="G25" i="6"/>
</calcChain>
</file>

<file path=xl/sharedStrings.xml><?xml version="1.0" encoding="utf-8"?>
<sst xmlns="http://schemas.openxmlformats.org/spreadsheetml/2006/main" count="1674" uniqueCount="693">
  <si>
    <r>
      <rPr>
        <sz val="10"/>
        <color rgb="FF000000"/>
        <rFont val="Times New Roman"/>
        <family val="1"/>
      </rPr>
      <t xml:space="preserve">Đơn vị tính: </t>
    </r>
    <r>
      <rPr>
        <sz val="10"/>
        <color rgb="FF000000"/>
        <rFont val="Times New Roman"/>
        <family val="1"/>
      </rPr>
      <t xml:space="preserve"> Đồng</t>
    </r>
  </si>
  <si>
    <t/>
  </si>
  <si>
    <t>So Sánh</t>
  </si>
  <si>
    <t>STT</t>
  </si>
  <si>
    <t>Nội dung (1)</t>
  </si>
  <si>
    <t>Dự toán</t>
  </si>
  <si>
    <t>Quyết toán</t>
  </si>
  <si>
    <t>Tuyệt đối</t>
  </si>
  <si>
    <t>Tương đối (%)</t>
  </si>
  <si>
    <t>A</t>
  </si>
  <si>
    <t>B</t>
  </si>
  <si>
    <t>1</t>
  </si>
  <si>
    <t>2</t>
  </si>
  <si>
    <t>3=2-1</t>
  </si>
  <si>
    <t>4=2/1</t>
  </si>
  <si>
    <t>TỔNG NGUỒN THU NSĐP</t>
  </si>
  <si>
    <t>214,42</t>
  </si>
  <si>
    <t>I</t>
  </si>
  <si>
    <t>Thu NSĐP được hưởng theo phân cấp</t>
  </si>
  <si>
    <t>Các khoản thu NSĐP hưởng 100%</t>
  </si>
  <si>
    <t>Thu NSĐP hưởng từ các khoản thu phân chia</t>
  </si>
  <si>
    <t>II</t>
  </si>
  <si>
    <t>Thu bổ sung từ ngân sách cấp trên</t>
  </si>
  <si>
    <t>733,54</t>
  </si>
  <si>
    <t>-</t>
  </si>
  <si>
    <t>Thu bổ sung cân đối ngân sách</t>
  </si>
  <si>
    <t>100,00</t>
  </si>
  <si>
    <t>Thu TC bổ sung thực hiện cải cách tiền lương</t>
  </si>
  <si>
    <t>Thu bổ sung có mục tiêu</t>
  </si>
  <si>
    <t>III</t>
  </si>
  <si>
    <t>Thu từ các khoản cho vay của nhà nước và thu từ quỹ dự trữ tài chính</t>
  </si>
  <si>
    <t>IV</t>
  </si>
  <si>
    <t>Thu kết dư</t>
  </si>
  <si>
    <t>V</t>
  </si>
  <si>
    <t>Thu chuyển nguồn từ năm trước chuyển sang</t>
  </si>
  <si>
    <t>VI</t>
  </si>
  <si>
    <t>Các khoản huy động, đóng góp</t>
  </si>
  <si>
    <t>TỔNG CHI NSĐP</t>
  </si>
  <si>
    <t>205,26</t>
  </si>
  <si>
    <t xml:space="preserve">Tổng chi cân đối NSĐP </t>
  </si>
  <si>
    <t>182,73</t>
  </si>
  <si>
    <t>Chi đầu tư phát triển</t>
  </si>
  <si>
    <t>117,79</t>
  </si>
  <si>
    <t>Chi thường xuyên</t>
  </si>
  <si>
    <t>563,38</t>
  </si>
  <si>
    <t>3</t>
  </si>
  <si>
    <t>Chi trả nợ lãi các khoản do chính quyền địa phương vay</t>
  </si>
  <si>
    <t>4</t>
  </si>
  <si>
    <t>Chi bổ sung quỹ dự trữ tài chính</t>
  </si>
  <si>
    <t>5</t>
  </si>
  <si>
    <t>Chi tạo nguồn, điều chỉnh tiền lương</t>
  </si>
  <si>
    <t>6</t>
  </si>
  <si>
    <t>Dự phòng ngân sách</t>
  </si>
  <si>
    <t>0,00</t>
  </si>
  <si>
    <t>Chi các chương trình mục tiêu</t>
  </si>
  <si>
    <t>Chi các chương trình mục tiêu quốc gia</t>
  </si>
  <si>
    <t>Chi các chương trình mục tiêu, nhiệm vụ</t>
  </si>
  <si>
    <t>Chi chuyển nguồn năm sau</t>
  </si>
  <si>
    <t>Chi nộp ngân sách cấp trên</t>
  </si>
  <si>
    <t>Chi bổ sung cho ngân sách cấp dưới</t>
  </si>
  <si>
    <t>C</t>
  </si>
  <si>
    <t>BỘI CHI NSĐP/BỘI THU NSĐP/KẾT DƯ NSĐP</t>
  </si>
  <si>
    <t>Chi hỗ trợ các địa phương khác</t>
  </si>
  <si>
    <t>D</t>
  </si>
  <si>
    <t>CHI TRẢ NỢ GỐC CỦA NSĐP</t>
  </si>
  <si>
    <t>Từ nguồn vay để trả nợ gốc</t>
  </si>
  <si>
    <t>Từ nguồn bội thu, tăng thu, tiết kiệm chi, kết dư ngân sách cấp tỉnh</t>
  </si>
  <si>
    <t>E</t>
  </si>
  <si>
    <t>TỔNG MỨC VAY CỦA NSĐP</t>
  </si>
  <si>
    <t>Vay để bù đắp bội chi</t>
  </si>
  <si>
    <t>Vay để trả nợ gốc</t>
  </si>
  <si>
    <t>G</t>
  </si>
  <si>
    <t>TỔNG MỨC DƯ NỢ VAY CUỐI NĂM CỦA NSĐP</t>
  </si>
  <si>
    <t>H</t>
  </si>
  <si>
    <t>KẾT DƯ NGÂN SÁCH ĐỊA PHƯƠNG</t>
  </si>
  <si>
    <r>
      <t xml:space="preserve">
</t>
    </r>
    <r>
      <rPr>
        <sz val="10"/>
        <color rgb="FF000000"/>
        <rFont val="Times New Roman"/>
        <family val="1"/>
      </rPr>
      <t>NGƯỜI LẬP</t>
    </r>
  </si>
  <si>
    <r>
      <t xml:space="preserve">
</t>
    </r>
    <r>
      <rPr>
        <sz val="10"/>
        <color rgb="FF000000"/>
        <rFont val="Times New Roman"/>
        <family val="1"/>
      </rPr>
      <t>KẾ TOÁN TRƯỞNG</t>
    </r>
  </si>
  <si>
    <r>
      <rPr>
        <sz val="10"/>
        <color rgb="FF000000"/>
        <rFont val="Times New Roman"/>
        <family val="1"/>
      </rPr>
      <t xml:space="preserve">Ngày </t>
    </r>
    <r>
      <rPr>
        <sz val="10"/>
        <color rgb="FF000000"/>
        <rFont val="Times New Roman"/>
        <family val="1"/>
      </rPr>
      <t>26</t>
    </r>
    <r>
      <rPr>
        <sz val="10"/>
        <color rgb="FF000000"/>
        <rFont val="Times New Roman"/>
        <family val="1"/>
      </rPr>
      <t xml:space="preserve">  tháng  </t>
    </r>
    <r>
      <rPr>
        <sz val="10"/>
        <color rgb="FF000000"/>
        <rFont val="Times New Roman"/>
        <family val="1"/>
      </rPr>
      <t>3</t>
    </r>
    <r>
      <rPr>
        <sz val="10"/>
        <color rgb="FF000000"/>
        <rFont val="Times New Roman"/>
        <family val="1"/>
      </rPr>
      <t xml:space="preserve"> năm </t>
    </r>
    <r>
      <rPr>
        <sz val="10"/>
        <color rgb="FF000000"/>
        <rFont val="Times New Roman"/>
        <family val="1"/>
      </rPr>
      <t xml:space="preserve">2026
</t>
    </r>
    <r>
      <rPr>
        <sz val="10"/>
        <color rgb="FF000000"/>
        <rFont val="Times New Roman"/>
        <family val="1"/>
      </rPr>
      <t>TRƯỞNG PHÒNG</t>
    </r>
  </si>
  <si>
    <t>So sánh(%)</t>
  </si>
  <si>
    <t>NỘI DUNG</t>
  </si>
  <si>
    <t>NSNN</t>
  </si>
  <si>
    <t>NSĐP</t>
  </si>
  <si>
    <t>NS XÃ</t>
  </si>
  <si>
    <t>5=3/1</t>
  </si>
  <si>
    <t>6=4/2</t>
  </si>
  <si>
    <t>TỔNG NGUỒN THU NSNN(A+B+C+D)</t>
  </si>
  <si>
    <t>81.2</t>
  </si>
  <si>
    <t>116.23</t>
  </si>
  <si>
    <t>TỔNG THU CÂN ĐỐI NSNN</t>
  </si>
  <si>
    <t>74.96</t>
  </si>
  <si>
    <t>108.77</t>
  </si>
  <si>
    <t xml:space="preserve">Thu nội địa </t>
  </si>
  <si>
    <t>75.14</t>
  </si>
  <si>
    <t>108.56</t>
  </si>
  <si>
    <t>Thu từ khu vực DNNN do TW quản lý</t>
  </si>
  <si>
    <t>18.93</t>
  </si>
  <si>
    <t>0</t>
  </si>
  <si>
    <t xml:space="preserve">Thuế giá trị gia tăng </t>
  </si>
  <si>
    <t>Tr.đó: Từ hoạt động thăm dò và khai thác dầu, khí (gồm cả thuế giá trị gia tăng thu đối với dầu, khí khai thác theo hiệp định, hợp đồng thăm dò, khai thác dầu, khí bán ra trong nước)</t>
  </si>
  <si>
    <t xml:space="preserve">Thuế thu nhập doanh nghiệp </t>
  </si>
  <si>
    <t xml:space="preserve">Thuế tiêu thụ đặc biệt  </t>
  </si>
  <si>
    <t>Tr.đó: Thuế tiêu thụ đặc biệt hàng nhập khẩu bán ra trong nước</t>
  </si>
  <si>
    <t>Thuế tài nguyên</t>
  </si>
  <si>
    <t>Tr.đó:  - Tài nguyên dầu, khí (không bao gồm thuế tài nguyên khai thác dầu, khí theo hiệp định, hợp đồng)</t>
  </si>
  <si>
    <t>Thu từ khu vực DNNN do địa phương quản lý</t>
  </si>
  <si>
    <t>Thuế tiêu thụ đặc biệt</t>
  </si>
  <si>
    <t xml:space="preserve"> Thuế môn bài</t>
  </si>
  <si>
    <t>Thu khác</t>
  </si>
  <si>
    <t>Thu từ khu vực doanh nghiệp có vốn đầu tư nước ngoài</t>
  </si>
  <si>
    <t>Thu từ khu vực kinh tế ngoài quốc doanh</t>
  </si>
  <si>
    <t>Thuế giá trị gia tăng</t>
  </si>
  <si>
    <t>Thuế thu nhập doanh nghiệp</t>
  </si>
  <si>
    <t>Thuế tiêu thụ đặc biệt </t>
  </si>
  <si>
    <t>Thuế môn bài</t>
  </si>
  <si>
    <t>Thuế thu nhập cá nhân</t>
  </si>
  <si>
    <t>584.38</t>
  </si>
  <si>
    <t>425.38</t>
  </si>
  <si>
    <t>Thuế bảo vệ môi trường</t>
  </si>
  <si>
    <t>7</t>
  </si>
  <si>
    <t>Lệ phí trước bạ</t>
  </si>
  <si>
    <t>1111.63</t>
  </si>
  <si>
    <t>485.71</t>
  </si>
  <si>
    <t>8</t>
  </si>
  <si>
    <t>Phí, lệ phí</t>
  </si>
  <si>
    <t>500.73</t>
  </si>
  <si>
    <t>396.64</t>
  </si>
  <si>
    <t>Phí, lệ phí TW</t>
  </si>
  <si>
    <t xml:space="preserve"> Phí, lệ phí tỉnh</t>
  </si>
  <si>
    <t>Phí, lệ phí huyện</t>
  </si>
  <si>
    <t xml:space="preserve"> Phí, lệ phí xã, phường</t>
  </si>
  <si>
    <t>409.72</t>
  </si>
  <si>
    <t>333.59</t>
  </si>
  <si>
    <t>9</t>
  </si>
  <si>
    <t>Thuế sử dụng đất nông nghiệp</t>
  </si>
  <si>
    <t>10</t>
  </si>
  <si>
    <t>Thuế sử dụng đất phi nông nghiệp</t>
  </si>
  <si>
    <t>194.09</t>
  </si>
  <si>
    <t>11</t>
  </si>
  <si>
    <t>Tiền cho thuê đất, thuê mặt nước</t>
  </si>
  <si>
    <t>130.23</t>
  </si>
  <si>
    <t>12</t>
  </si>
  <si>
    <t>Tiền sử dụng đất</t>
  </si>
  <si>
    <t>64.6</t>
  </si>
  <si>
    <t>104.77</t>
  </si>
  <si>
    <t>13</t>
  </si>
  <si>
    <t>Tiền cho thuê và bán nhà thuộc sở hữu nhà nước</t>
  </si>
  <si>
    <t>14</t>
  </si>
  <si>
    <t>Thu từ hoạt động xổ số kiến thiết</t>
  </si>
  <si>
    <t xml:space="preserve">Thu từ thu nhập sau thuế </t>
  </si>
  <si>
    <t>15</t>
  </si>
  <si>
    <t>Thu tiền cấp quyền khai thác khoáng sản, vùng trời, vùng biển</t>
  </si>
  <si>
    <t>16</t>
  </si>
  <si>
    <t>Thu khác ngân sách</t>
  </si>
  <si>
    <t>17</t>
  </si>
  <si>
    <t xml:space="preserve">Thu từ quỹ đất công ích và thu hoa lợi công sản khác </t>
  </si>
  <si>
    <t>62.86</t>
  </si>
  <si>
    <t>18</t>
  </si>
  <si>
    <t xml:space="preserve">Thu hồi vốn, thu cổ tức </t>
  </si>
  <si>
    <t>19</t>
  </si>
  <si>
    <t>Lợi nhuận được chia của Nhà nước và lợi nhuận sau thuế còn lại sau khi trích lập các quỹ của doanh nghiệp nhà nước</t>
  </si>
  <si>
    <t>Thu về dầu thô</t>
  </si>
  <si>
    <t>Thu cân đối từ hoạt động xuất nhập khẩu</t>
  </si>
  <si>
    <t>Thu Viện trợ</t>
  </si>
  <si>
    <t>Các khoản nhân dân đóng góp</t>
  </si>
  <si>
    <t>THU KẾT DƯ NGÂN SÁCH</t>
  </si>
  <si>
    <t>THU CHUYỂN NGUỒN TỪ NĂM TRƯỚC CHUYỂN SANG</t>
  </si>
  <si>
    <r>
      <rPr>
        <sz val="10"/>
        <color rgb="FF000000"/>
        <rFont val="Times New Roman"/>
        <family val="1"/>
      </rPr>
      <t xml:space="preserve">Ngày ........... tháng ........... năm .............
</t>
    </r>
    <r>
      <rPr>
        <sz val="10"/>
        <color rgb="FF000000"/>
        <rFont val="Times New Roman"/>
        <family val="1"/>
      </rPr>
      <t>TRƯỞNG PHÒNG</t>
    </r>
  </si>
  <si>
    <t>NỘI DUNG (1)</t>
  </si>
  <si>
    <t>So sánh (%)</t>
  </si>
  <si>
    <t>Ghi chú</t>
  </si>
  <si>
    <t>3=2/1</t>
  </si>
  <si>
    <t>TỔNG CHI NGÂN SÁCH ĐỊA PHƯƠNG (không tính chi trả nợ gốc tiền vay)</t>
  </si>
  <si>
    <t>CHI CÂN ĐỐI NSĐP</t>
  </si>
  <si>
    <t>Chi đầu tư cho các dự án</t>
  </si>
  <si>
    <t>117,77</t>
  </si>
  <si>
    <t>Trong đó: Chia theo lĩnh vực</t>
  </si>
  <si>
    <t>Chi giáo dục - đào tạo và dạy nghề</t>
  </si>
  <si>
    <t>Chi các hoạt động kinh tế</t>
  </si>
  <si>
    <t>Chi hoạt động của các cơ quan quản lý nhà nước, Đảng, đoàn thể</t>
  </si>
  <si>
    <t>Chi văn hoá thông tin</t>
  </si>
  <si>
    <t>Chi bảo đảm xã hội</t>
  </si>
  <si>
    <t>Chi cho ngân hàng chính sách xã hội</t>
  </si>
  <si>
    <t>Trong đó: Chia theo nguồn vốn</t>
  </si>
  <si>
    <t>Chi đầu tư từ nguồn thu tiền sử dụng đất</t>
  </si>
  <si>
    <t xml:space="preserve"> Trong đó: chi cho Ngân hàng chính sách xã hội V/v  KP đáp ứng nhu cầu vốn vay cho người nghèo và các đối tượng chính sách trên địa bàn thị xã</t>
  </si>
  <si>
    <t>Chi đầu tư từ nguồn thu xổ số kiến thiết</t>
  </si>
  <si>
    <t>Chi từ nguồn vốn tập trung ngân sách</t>
  </si>
  <si>
    <t>Chi đầu tư phát triển khác</t>
  </si>
  <si>
    <t>Trong đó:</t>
  </si>
  <si>
    <t>Chi khoa học và công nghệ</t>
  </si>
  <si>
    <t>Dự phòng</t>
  </si>
  <si>
    <t>VIII</t>
  </si>
  <si>
    <t>Các nhiệm vụ chi khác</t>
  </si>
  <si>
    <t>CHI CÁC CHƯƠNG TRÌNH MỤC TIÊU</t>
  </si>
  <si>
    <t>CHI CHUYỂN NGUỒN SANG NĂM SAU</t>
  </si>
  <si>
    <t>CHI BỔ SUNG NS CẤP DƯỚI</t>
  </si>
  <si>
    <t>CHI NỘP NS CẤP TRÊN</t>
  </si>
  <si>
    <r>
      <rPr>
        <sz val="10"/>
        <color rgb="FF000000"/>
        <rFont val="Times New Roman"/>
        <family val="1"/>
      </rPr>
      <t xml:space="preserve">Ngày </t>
    </r>
    <r>
      <rPr>
        <sz val="10"/>
        <color rgb="FF000000"/>
        <rFont val="Times New Roman"/>
        <family val="1"/>
      </rPr>
      <t>25</t>
    </r>
    <r>
      <rPr>
        <sz val="10"/>
        <color rgb="FF000000"/>
        <rFont val="Times New Roman"/>
        <family val="1"/>
      </rPr>
      <t xml:space="preserve">  tháng  </t>
    </r>
    <r>
      <rPr>
        <sz val="10"/>
        <color rgb="FF000000"/>
        <rFont val="Times New Roman"/>
        <family val="1"/>
      </rPr>
      <t>3</t>
    </r>
    <r>
      <rPr>
        <sz val="10"/>
        <color rgb="FF000000"/>
        <rFont val="Times New Roman"/>
        <family val="1"/>
      </rPr>
      <t xml:space="preserve"> năm </t>
    </r>
    <r>
      <rPr>
        <sz val="10"/>
        <color rgb="FF000000"/>
        <rFont val="Times New Roman"/>
        <family val="1"/>
      </rPr>
      <t xml:space="preserve">2026
</t>
    </r>
    <r>
      <rPr>
        <sz val="10"/>
        <color rgb="FF000000"/>
        <rFont val="Times New Roman"/>
        <family val="1"/>
      </rPr>
      <t>TRƯỞNG PHÒNG</t>
    </r>
  </si>
  <si>
    <r>
      <rPr>
        <b/>
        <sz val="10"/>
        <color rgb="FF000000"/>
        <rFont val="Times New Roman"/>
        <family val="1"/>
      </rPr>
      <t xml:space="preserve">Biểu mẫu số 52
</t>
    </r>
    <r>
      <rPr>
        <sz val="10"/>
        <color rgb="FF000000"/>
        <rFont val="Times New Roman"/>
        <family val="1"/>
      </rPr>
      <t xml:space="preserve">NĐ số 31/2017/NĐ-CP
</t>
    </r>
    <r>
      <rPr>
        <sz val="10"/>
        <color rgb="FF000000"/>
        <rFont val="Times New Roman"/>
        <family val="1"/>
      </rPr>
      <t>Ngày 23/03/2017 của Chính Phủ</t>
    </r>
  </si>
  <si>
    <t>Nội dung</t>
  </si>
  <si>
    <t>205.26</t>
  </si>
  <si>
    <t>182.73</t>
  </si>
  <si>
    <t>117.79</t>
  </si>
  <si>
    <t>117.77</t>
  </si>
  <si>
    <t>Chi quốc phòng</t>
  </si>
  <si>
    <t>Chi an ninh và trật tự, an toàn xã hội</t>
  </si>
  <si>
    <t>Chi giáo dục, đào tạo và dạy nghề</t>
  </si>
  <si>
    <t>Chi khoa học, công nghệ</t>
  </si>
  <si>
    <t>Chi y tế, dân số và gia đình</t>
  </si>
  <si>
    <t>Chi phát thanh, truyền hình, thông tấn</t>
  </si>
  <si>
    <t>Chi thể dục thể thao</t>
  </si>
  <si>
    <t>Chi bảo vệ môi trường</t>
  </si>
  <si>
    <t>Chi các lĩnh vực khác theo quy định của pháp luật</t>
  </si>
  <si>
    <t>Chi đầu tư và hỗ trợ vốn cho doanh nghiệp cung cấp sản phẩm, dịch vụ công ích do nhà nước đặt hàng; Các tổ chức kinh tế; Các tổ chức tài chính của trung ương và địa phương</t>
  </si>
  <si>
    <t>Chi đầu tư phát triển khác theo quy định của pháp luật</t>
  </si>
  <si>
    <t>Chi thường xuyên theo lĩnh vực</t>
  </si>
  <si>
    <t>563.38</t>
  </si>
  <si>
    <t>137.31</t>
  </si>
  <si>
    <t>58.43</t>
  </si>
  <si>
    <t>4937.61</t>
  </si>
  <si>
    <t>104.94</t>
  </si>
  <si>
    <t>Chi sự nghiệp phát thanh, truyền hình, thông tấn</t>
  </si>
  <si>
    <t>1088.03</t>
  </si>
  <si>
    <t>585.58</t>
  </si>
  <si>
    <t>142.97</t>
  </si>
  <si>
    <t>Chi đảm bảo xã hội</t>
  </si>
  <si>
    <t>2189.97</t>
  </si>
  <si>
    <t>Các khoản chi khác theo quy định của pháp luật</t>
  </si>
  <si>
    <t>Dự phòng NSNN</t>
  </si>
  <si>
    <t>Chi tạo nguồn , điều chỉnh tiền lương</t>
  </si>
  <si>
    <t>VII</t>
  </si>
  <si>
    <t>CHI CHUYỂN NGUỒN</t>
  </si>
  <si>
    <t>Bao gồm</t>
  </si>
  <si>
    <r>
      <rPr>
        <b/>
        <sz val="10"/>
        <color rgb="FF000000"/>
        <rFont val="Times New Roman"/>
        <family val="1"/>
      </rPr>
      <t xml:space="preserve">Biểu mẫu số 54
</t>
    </r>
    <r>
      <rPr>
        <sz val="10"/>
        <color rgb="FF000000"/>
        <rFont val="Times New Roman"/>
        <family val="1"/>
      </rPr>
      <t xml:space="preserve">NĐ số 31/2017/NĐ-CP
</t>
    </r>
    <r>
      <rPr>
        <sz val="10"/>
        <color rgb="FF000000"/>
        <rFont val="Times New Roman"/>
        <family val="1"/>
      </rPr>
      <t>Ngày 23/03/2017 của Chính Phủ</t>
    </r>
  </si>
  <si>
    <t>Mã QHNS</t>
  </si>
  <si>
    <t>Tên đơn vị</t>
  </si>
  <si>
    <t>Tổng số</t>
  </si>
  <si>
    <t>Chi đầu tư</t>
  </si>
  <si>
    <r>
      <rPr>
        <b/>
        <sz val="10"/>
        <color rgb="FF000000"/>
        <rFont val="Times New Roman"/>
        <family val="1"/>
      </rPr>
      <t xml:space="preserve">Chi 
</t>
    </r>
    <r>
      <rPr>
        <b/>
        <sz val="10"/>
        <color rgb="FF000000"/>
        <rFont val="Times New Roman"/>
        <family val="1"/>
      </rPr>
      <t>thường xuyên</t>
    </r>
  </si>
  <si>
    <t>Chi trương trình MTQG</t>
  </si>
  <si>
    <t>Chi trả nợ lãi</t>
  </si>
  <si>
    <r>
      <rPr>
        <b/>
        <sz val="10"/>
        <color rgb="FF000000"/>
        <rFont val="Times New Roman"/>
        <family val="1"/>
      </rPr>
      <t xml:space="preserve">Chi bs
</t>
    </r>
    <r>
      <rPr>
        <b/>
        <sz val="10"/>
        <color rgb="FF000000"/>
        <rFont val="Times New Roman"/>
        <family val="1"/>
      </rPr>
      <t>quỹ dự</t>
    </r>
  </si>
  <si>
    <t xml:space="preserve">Chi nộp NS </t>
  </si>
  <si>
    <t>Chi bổ sung NS</t>
  </si>
  <si>
    <r>
      <rPr>
        <b/>
        <sz val="10"/>
        <color rgb="FF000000"/>
        <rFont val="Times New Roman"/>
        <family val="1"/>
      </rPr>
      <t xml:space="preserve">Chi
</t>
    </r>
    <r>
      <rPr>
        <b/>
        <sz val="10"/>
        <color rgb="FF000000"/>
        <rFont val="Times New Roman"/>
        <family val="1"/>
      </rPr>
      <t>chuyển</t>
    </r>
  </si>
  <si>
    <t>không kể CTMTQG</t>
  </si>
  <si>
    <r>
      <rPr>
        <b/>
        <sz val="10"/>
        <color rgb="FF000000"/>
        <rFont val="Times New Roman"/>
        <family val="1"/>
      </rPr>
      <t xml:space="preserve">phí tiền
</t>
    </r>
    <r>
      <rPr>
        <b/>
        <sz val="10"/>
        <color rgb="FF000000"/>
        <rFont val="Times New Roman"/>
        <family val="1"/>
      </rPr>
      <t>vay</t>
    </r>
  </si>
  <si>
    <r>
      <rPr>
        <b/>
        <sz val="10"/>
        <color rgb="FF000000"/>
        <rFont val="Times New Roman"/>
        <family val="1"/>
      </rPr>
      <t xml:space="preserve">trữ
</t>
    </r>
    <r>
      <rPr>
        <b/>
        <sz val="10"/>
        <color rgb="FF000000"/>
        <rFont val="Times New Roman"/>
        <family val="1"/>
      </rPr>
      <t>tài chính</t>
    </r>
  </si>
  <si>
    <t>cấp trên</t>
  </si>
  <si>
    <t>cấp dưới</t>
  </si>
  <si>
    <t>nguồn</t>
  </si>
  <si>
    <t>20</t>
  </si>
  <si>
    <t>21</t>
  </si>
  <si>
    <t>TỔNG CHI</t>
  </si>
  <si>
    <t>1006704</t>
  </si>
  <si>
    <t xml:space="preserve"> - Trường Trung học cơ sở Phùng Hưng</t>
  </si>
  <si>
    <t>1067759</t>
  </si>
  <si>
    <t xml:space="preserve"> - Trường Tiểu học Đông Kết</t>
  </si>
  <si>
    <t>1067912</t>
  </si>
  <si>
    <t xml:space="preserve"> - Trường Tiểu học Khoái Châu</t>
  </si>
  <si>
    <t>1067922</t>
  </si>
  <si>
    <t xml:space="preserve"> - Trung tâm chính trị xã Khoái Châu</t>
  </si>
  <si>
    <t>1074751</t>
  </si>
  <si>
    <t xml:space="preserve"> - Trường Trung học cơ sở Nguyễn Thiện Thuật</t>
  </si>
  <si>
    <t>1074753</t>
  </si>
  <si>
    <t xml:space="preserve"> - Trường trung học cơ sở Khoái Châu</t>
  </si>
  <si>
    <t>1078365</t>
  </si>
  <si>
    <t xml:space="preserve"> - Trường Trung học cơ sở Đông Kết</t>
  </si>
  <si>
    <t>1120254</t>
  </si>
  <si>
    <t xml:space="preserve"> - Trường Mầm non Liên Khê</t>
  </si>
  <si>
    <t>1120258</t>
  </si>
  <si>
    <t xml:space="preserve"> - Trường Mầm non Bình Kiều</t>
  </si>
  <si>
    <t>1120263</t>
  </si>
  <si>
    <t xml:space="preserve"> - Trường Mầm non Đông Kết</t>
  </si>
  <si>
    <t>1120274</t>
  </si>
  <si>
    <t xml:space="preserve"> - Trường Mầm non Phùng Hưng</t>
  </si>
  <si>
    <t>1120275</t>
  </si>
  <si>
    <t xml:space="preserve"> - Trường mầm non Khoái Châu</t>
  </si>
  <si>
    <t>1127278</t>
  </si>
  <si>
    <t xml:space="preserve"> - Trường Tiểu học Phùng Hưng</t>
  </si>
  <si>
    <t>1130492</t>
  </si>
  <si>
    <t xml:space="preserve"> - Trường Tiểu học và trung học cơ sở Liên Khê</t>
  </si>
  <si>
    <t>1138091</t>
  </si>
  <si>
    <t xml:space="preserve"> - Ủy ban nhân dân xã Khoái Châu</t>
  </si>
  <si>
    <t>1149118</t>
  </si>
  <si>
    <t xml:space="preserve"> - Văn phòng Đảng uỷ xã Khoái Châu</t>
  </si>
  <si>
    <t>1159264</t>
  </si>
  <si>
    <t xml:space="preserve"> - Văn phòng Hội đồng nhân dân và Ủy ban nhân dân xã Khoái Châu</t>
  </si>
  <si>
    <t>1163752</t>
  </si>
  <si>
    <t xml:space="preserve"> - ỦY BAN MẶT TRẬN TỔ QUỐC VIỆT NAM XÃ KHOÁI CHÂU</t>
  </si>
  <si>
    <t>1165110</t>
  </si>
  <si>
    <t xml:space="preserve"> - Trung tâm dịch vụ Văn hoá - Xã hội xã Khoái Châu</t>
  </si>
  <si>
    <t>1165408</t>
  </si>
  <si>
    <t xml:space="preserve"> - Trung tâm phục vụ hành chính công xã Khoái Châu</t>
  </si>
  <si>
    <t>2812205</t>
  </si>
  <si>
    <t xml:space="preserve"> - Mã tổ chức ngân sách Xã Khoái Châu</t>
  </si>
  <si>
    <t>3033554</t>
  </si>
  <si>
    <t xml:space="preserve"> - Trường Tiểu học và Trung học cơ sở Bình Kiều</t>
  </si>
  <si>
    <t>7728912</t>
  </si>
  <si>
    <t xml:space="preserve"> - Trường mầm non Bình Kiều</t>
  </si>
  <si>
    <t>7731118</t>
  </si>
  <si>
    <t xml:space="preserve"> - Nhà văn hóa xã Bình Kiều</t>
  </si>
  <si>
    <t>7744426</t>
  </si>
  <si>
    <t xml:space="preserve"> - Nhà lớp học 2 tầng 10 phòng trường mầm non khu trung tâm xã Bình Kiều</t>
  </si>
  <si>
    <t>7770321</t>
  </si>
  <si>
    <t xml:space="preserve"> - Cải tạo, nâng cấp đường GTNT xã Bình Kiều (Đoạn từ nhà ông Lưu, thôn An Cảnh đến nhà ông Hòa Don, thôn Ninh Vũ)</t>
  </si>
  <si>
    <t>7844551</t>
  </si>
  <si>
    <t xml:space="preserve"> - Xây dựng HT để tái định cư phục vụ giải phóng mặt bằng thực hiện dự án xây dựng cầu Khé tại Km13+700 trên ĐT.384 và đấu giá quyền sử dụng đất cho nhân dân làm nhà ở</t>
  </si>
  <si>
    <t>7865367</t>
  </si>
  <si>
    <t xml:space="preserve"> - Cải tạo, nâng cấp trường THCS Phùng Hưng; Hạng mục Nhà lớp học và các hạng mục phụ trợ</t>
  </si>
  <si>
    <t>7918750</t>
  </si>
  <si>
    <t xml:space="preserve"> - Cải tạo, nâng cấp đường nội đồng xã Phùng Hưng- Đoạn từ nhà ông Tân Hà nên mương gốc Quất</t>
  </si>
  <si>
    <t>7978436</t>
  </si>
  <si>
    <t xml:space="preserve"> - Cải tạo, nâng cấp đường GTNT xã Bình Kiều (đoạn từ ĐT.383 đến thôn Ninh Vũ)</t>
  </si>
  <si>
    <t>7986888</t>
  </si>
  <si>
    <t xml:space="preserve"> - Xây dựng nhà lớp học 2 tầng và các hạng mục phụ trợ Trường mầm non thị trấn Khoái Châu</t>
  </si>
  <si>
    <t>7994255</t>
  </si>
  <si>
    <t xml:space="preserve"> - Cải tao, nâng cấp đường GTNT xã Phùng Hưng</t>
  </si>
  <si>
    <t>8000554</t>
  </si>
  <si>
    <t xml:space="preserve"> - Cải tạo, nâng cấp đường giao thông nội đồng xã Phùng Hưng (đoạn từ cầu máng kênh đông thôn Kim Quan đến vùng 2 Bầu Bái)</t>
  </si>
  <si>
    <t>8002352</t>
  </si>
  <si>
    <t xml:space="preserve"> - Cải tạo, nâng cấp đường GTNT xã Bình Kiều (đoạn từ nhà mẫu giáo đội 4 thôn Bình Kiều đi đường 383)</t>
  </si>
  <si>
    <t>8008353</t>
  </si>
  <si>
    <t xml:space="preserve"> - Xây dựng tuyến đường bờ đông máng Kênh Đông xã Phùng Hưng</t>
  </si>
  <si>
    <t>8012585</t>
  </si>
  <si>
    <t xml:space="preserve"> - Nhà vệ sinh trường THCS Phùng Hưng</t>
  </si>
  <si>
    <t>8019233</t>
  </si>
  <si>
    <t xml:space="preserve"> - Nhà truyền thống trường THCS xã Phùng Hưng</t>
  </si>
  <si>
    <t>8026226</t>
  </si>
  <si>
    <t xml:space="preserve"> - Khu dân cư mới xã Phùng Hưng, huyện Khoái Châu</t>
  </si>
  <si>
    <t>8030767</t>
  </si>
  <si>
    <t xml:space="preserve"> - nâng cấp cải tạo đài truyền thanh thị trấn Khoái Châu</t>
  </si>
  <si>
    <t>8031549</t>
  </si>
  <si>
    <t xml:space="preserve"> - Cải tạo, nâng cấp đường GTNT xã Phùng Hưng đoạn từ dốc trường tiểu học Phùng Hưng đến tiếp giáp xã Đại Hưng</t>
  </si>
  <si>
    <t>8031550</t>
  </si>
  <si>
    <t xml:space="preserve"> - Cải tạo, nâng cấp đường GTNT xã Phùng Hưng (đoạn từ cổng làng Kim Quan đến Đình Ngọc Nha Thượng)</t>
  </si>
  <si>
    <t>8042008</t>
  </si>
  <si>
    <t xml:space="preserve"> - Cải tạo, nâng cấp đường GT nội đồng xã Phùng Hưng, đoạn từ Đồng mới (máng Kênh Đông) đến sông Đại Thần, thôn Ngọc Nha Thượng</t>
  </si>
  <si>
    <t>8044345</t>
  </si>
  <si>
    <t xml:space="preserve"> - Cải tạo, nâng cấp đường GTNT xã Bình Kiều (đoạn từ nhà văn hóa thôn Binh Kiều đi xã Phùng Hưng)</t>
  </si>
  <si>
    <t>8045374</t>
  </si>
  <si>
    <t xml:space="preserve"> - Cải tạo, nâng cấp đường giao thông nội đồng thôn Kim Quan xã Phùng Hưng (Đoạn từ đường 377 đi nghĩa trang nhân dân thôn Kim Quan)</t>
  </si>
  <si>
    <t>8048578</t>
  </si>
  <si>
    <t xml:space="preserve"> - Xây dựng trụ sở làm việc công an thị trấn Khoái Châu, huyện Khoái Châu</t>
  </si>
  <si>
    <t>8052928</t>
  </si>
  <si>
    <t xml:space="preserve"> - Trường tiểu học xã Phùng Hưng, huyện Khoái Châu</t>
  </si>
  <si>
    <t>8054795</t>
  </si>
  <si>
    <t xml:space="preserve"> - Nhà văn hoá thôn An Cảnh xã Bình Kiều</t>
  </si>
  <si>
    <t>8061180</t>
  </si>
  <si>
    <t xml:space="preserve"> - Đầu tư xây dựng cầu vào thôn Tiểu Quan xã Phùng Hưng</t>
  </si>
  <si>
    <t>8066175</t>
  </si>
  <si>
    <t xml:space="preserve"> - Cổng trường, tường bao, sân chơi, phòng bảo vệ - Trường mầm non xã Liên Khê</t>
  </si>
  <si>
    <t>8066176</t>
  </si>
  <si>
    <t xml:space="preserve"> - Trụ sở làm việc của Ban chỉ huy quân sự xã Đông Kết và một số hạng mục phụ trợ</t>
  </si>
  <si>
    <t>8067491</t>
  </si>
  <si>
    <t xml:space="preserve"> - Đầu tư xây dựng cầu thôn Kim Quan xã Phùng Hưng</t>
  </si>
  <si>
    <t>8085545</t>
  </si>
  <si>
    <t xml:space="preserve"> - Cải tạo, nâng cấp đường GTNT thôn Phú Hòa, xã Bình Kiều (đoạn từ đường ĐT.383 đến ĐH.54)</t>
  </si>
  <si>
    <t>8087849</t>
  </si>
  <si>
    <t xml:space="preserve"> - Tu bổ, tôn tạo di tích đình Phú Hòa</t>
  </si>
  <si>
    <t>8090277</t>
  </si>
  <si>
    <t xml:space="preserve"> - Xây dựng trụ sở làm việc công an xã Phùng Hưng huyện Khoái Châu</t>
  </si>
  <si>
    <t>8100299</t>
  </si>
  <si>
    <t xml:space="preserve"> - Cải tạo, nâng cấp đường GTNT xã Phùng Hưng (Đoạn từ Ngõ Chùa đến Ngõ Thị đoạn từ đình làng Tiểu Quan đến Cầu Trầm)</t>
  </si>
  <si>
    <t>8100530</t>
  </si>
  <si>
    <t xml:space="preserve"> - Cải tạo, NC đường GTNT xã Phùng Hưng (Đoạn từ nhà cụ Lê Tiến Xương - nhà ông Mạnh; Tuyến đường Đỗi Nhội,từ nhà ông bà Kha Quế - ĐT.384; Đoạn giếng xóm 1- bờ máng kên Đông)</t>
  </si>
  <si>
    <t>8100531</t>
  </si>
  <si>
    <t xml:space="preserve"> - Cải tạo,NC đường GTNT xã Phùng Hưng (Đoạn từ cổng chợ Tiểu Quan - nhà Thụ Đoá; Đoạn từ nhà ông Thuỵ - trường Mầm non xóm 4; Đoạn từ đình làng Tiểu Quan - bờ máng Kênh Đông xóm 4)</t>
  </si>
  <si>
    <t>8101696</t>
  </si>
  <si>
    <t xml:space="preserve"> - Cải tạo, nâng cấp đường GTNT xã Bình Kiều (đoạn từ Trạm Y tế xã Bình Kiều đi ĐT.384)</t>
  </si>
  <si>
    <t>8102442</t>
  </si>
  <si>
    <t xml:space="preserve"> - Đường giao thông và kênh tiêu thoát nước phí Đông khu KDC mới Thí Điểm: Đoạn từ đường ĐT383 đi đường Kênh Tây vào xóm 21</t>
  </si>
  <si>
    <t>8102551</t>
  </si>
  <si>
    <t xml:space="preserve"> - Nâng cấp, mở rộng đường GTNT xã Đông Kết (đoạn từ đường WB2 đi trường THCS đi Kênh Tây)</t>
  </si>
  <si>
    <t>8102552</t>
  </si>
  <si>
    <t xml:space="preserve"> - Cải tạo, nâng cấp đường GTNT xã Đông Kết (đoạn từ cầu sông 10 xóm 1 đi Kênh Tây; đoạn từ KT12 đi Quán Đỏ đi trục xã)</t>
  </si>
  <si>
    <t>8105665</t>
  </si>
  <si>
    <t xml:space="preserve"> - Xây dựng Trụ sở làm việc Công an xã Đông Kết, huyện khoái Châu</t>
  </si>
  <si>
    <t>8107980</t>
  </si>
  <si>
    <t xml:space="preserve"> - Cải tạo, nâng cấp đường giao thông nông thôn xã Đông Kết (Đoạn từ Đường WB2 đi 7 Mẫu Xóm 5 thông Trung Châu)</t>
  </si>
  <si>
    <t>8109497</t>
  </si>
  <si>
    <t xml:space="preserve"> - Sửa chữa đường giao thông nội đồng xã Đông Kết: Đoạn từ đường trục KT14 (Nghĩa Thương) Lạc Thủy 2 đi cừ Liên Khê</t>
  </si>
  <si>
    <t>8111096</t>
  </si>
  <si>
    <t xml:space="preserve"> - Nhà văn hoá xã Liên Khê</t>
  </si>
  <si>
    <t>8111097</t>
  </si>
  <si>
    <t xml:space="preserve"> - Xây dựng trụ sở làm việc công an xã Liên Khê, huyện Khoái Châu</t>
  </si>
  <si>
    <t>8114394</t>
  </si>
  <si>
    <t xml:space="preserve"> - Cải tạo, nâng cấp đường GTNT xã Đông Kết (Đoạn từ trục thôn Đông Kết xóm 14, 15 đến trục thôn Lạc Thủy và Kênh Tây thôn Lạc Thủy)</t>
  </si>
  <si>
    <t>8114868</t>
  </si>
  <si>
    <t xml:space="preserve"> - Nâng cấp đường và xây mới kênh tiêu thoát nước đoạn từ nhà Oanh Lượng thôn Trung Châu đi KT12</t>
  </si>
  <si>
    <t>8114869</t>
  </si>
  <si>
    <t xml:space="preserve"> - Cải tạo, nâng cấp đường GTNT xã Bình Kiều (Đoạn từ nhà ông Tẩy đến nhà ông Đồi đội 5 thôn Bình Kiều)</t>
  </si>
  <si>
    <t>8116436</t>
  </si>
  <si>
    <t xml:space="preserve"> - Cải tạo, nâng cấp đường giao thông nội đồng đoạn từ Đền Đông Mỹ đến sứ đồng Hoàn Điền, thôn Hồng Thái, xã Đông Kết</t>
  </si>
  <si>
    <t>8116541</t>
  </si>
  <si>
    <t xml:space="preserve"> - Cải tạo, nâng cấp đường giao thông nội đồng cánh Đồng Năng, xã Phùng Hưng</t>
  </si>
  <si>
    <t>8117363</t>
  </si>
  <si>
    <t xml:space="preserve"> - Cải tạo, nâng cấp đường giao thông nội đồng xã Bình Kiều ( đoạn 1 từ ruộng nhà ông Hiệp đến đường ngang đội 7 thôn An Cảnh, đoạn 2 từ ruộng nhà bà Luỹ ra đường sông Mười)</t>
  </si>
  <si>
    <t>8117364</t>
  </si>
  <si>
    <t xml:space="preserve"> - Cải tạo, nâng cấp đường giao thông nội đồng xã Bình Kiều đoạn 1 từ ruộng ông Hưng Phúc - đầu xóm 3 đội 11 giáp nhà bà Thiệu, đoạn 2 từ đường máng đội 9 hướng ra nghĩa trang</t>
  </si>
  <si>
    <t>8117656</t>
  </si>
  <si>
    <t xml:space="preserve"> - Nhà văn hoá thôn Phú Hoà, xã Bình Kiều</t>
  </si>
  <si>
    <t>8120986</t>
  </si>
  <si>
    <t xml:space="preserve"> - Cải tạo, nâng cấp đường GTNT xã Liên Khê (đoạn từ dốc kênh đi cống mốc đá đường ĐH.59)</t>
  </si>
  <si>
    <t>8122798</t>
  </si>
  <si>
    <t xml:space="preserve"> - Cải tạo, nâng cấp đường GTNT xã Bình Kiều (đoàn từ nhà ông Trượng thôn An Cảnh đến đường ĐT.383)</t>
  </si>
  <si>
    <t>8123994</t>
  </si>
  <si>
    <t xml:space="preserve"> - Cải tạo, nâng cấp đường giao thông nông thôn: Đoạn từ công ty Đỗ Kính đến Bãi rác của xã</t>
  </si>
  <si>
    <t>8125984</t>
  </si>
  <si>
    <t xml:space="preserve"> - Cải tạo, nâng cấp mở rộng đường giao thông nông thôn: đoạn từ cửa đình dưới giáp cừ Liên Khê đến đường 2 và từ ruộng Hậu đến cừ Liên Khê thôn Lạc Thủy, xã Đông Kết</t>
  </si>
  <si>
    <t>8125985</t>
  </si>
  <si>
    <t xml:space="preserve"> - Cải tạo, nâng cấp đường GTNT xã Đông Kết (đoạn từ ông Thường đến cống Đại Tập và Đoạn từ nhà ông Tâm đến Tân Bồi Dưới)</t>
  </si>
  <si>
    <t>8125986</t>
  </si>
  <si>
    <t xml:space="preserve"> - Cải tạo, nâng cấp mở rộng đường giao thông nông thôn: Đoạn từ trường THCS Đông Kết đến sứ đồng Xuôi Chùa thuộc thôn Trung Châu xã Đông Kết</t>
  </si>
  <si>
    <t>8127132</t>
  </si>
  <si>
    <t xml:space="preserve"> - Xây dựng đường giao thông nông thôn xã Phùng Hưng ( đoạn từ cầu Trầm đến giáp cầu Kim Quan)</t>
  </si>
  <si>
    <t>8128213</t>
  </si>
  <si>
    <t xml:space="preserve"> - Nhà văn hoá xã Phùng Hưng và một số hạng mục phụ trợ</t>
  </si>
  <si>
    <t>8130440</t>
  </si>
  <si>
    <t xml:space="preserve"> - Cải tạo, nâng cấp đường giao thông nông thôn xã Đông Kết (đoạn từ ngã tư ông Lợi thôn Đông Kết đi xóm 5 thôn Trung Châu)</t>
  </si>
  <si>
    <t>8131836</t>
  </si>
  <si>
    <t xml:space="preserve"> - Hạ tầng kỹ thuật khu dân cư mới xã Liên Khê, huyện Khoái Châu</t>
  </si>
  <si>
    <t>8132338</t>
  </si>
  <si>
    <t xml:space="preserve"> - Phá dỡ nhà lớp học 02 tầng, 08 phòng trường Tiểu học thị trấn Khoái Châu</t>
  </si>
  <si>
    <t>8133348</t>
  </si>
  <si>
    <t xml:space="preserve"> - Đầu tư xây dựng cầu thôn Ngọc Nha Hạ xã Phùng Hưng</t>
  </si>
  <si>
    <t>8133349</t>
  </si>
  <si>
    <t xml:space="preserve"> - Cải tạo, nâng cấp đường GTNT thôn Ngọc Nha Hạ, xã Phùng Hưng (Đoạn từ giáp địa phận xã Liên Khê đến nhà ông Thu, đoạn từ nhà ông Tí đến nhà ông Lịch)</t>
  </si>
  <si>
    <t>8135201</t>
  </si>
  <si>
    <t xml:space="preserve"> - Cải tạo nâng cấp đường GTNT xã Phùng Hưng (Đoạn từ cầu giáp quán Cây Đa đến nhà ông Sinh xóm Trầm thôn Tiểu Quan)</t>
  </si>
  <si>
    <t>8135202</t>
  </si>
  <si>
    <t xml:space="preserve"> - Cải tạo, nâng cấp đường nội đồng xóm Chỗ thị tứ Phùng Hưng (Đoạn từ máng Kênh Đông đi Dân Tiến)</t>
  </si>
  <si>
    <t>8138627</t>
  </si>
  <si>
    <t xml:space="preserve"> - Xây dựng nhà 3 tầng 12 phòng học và một số hạng mục phụ trợ trường THCS Đông Kết</t>
  </si>
  <si>
    <t>8139277</t>
  </si>
  <si>
    <t xml:space="preserve"> - Nhà đa năng trường THCS xã Phùng Hưng, huyện Khoái Châu</t>
  </si>
  <si>
    <t>8139438</t>
  </si>
  <si>
    <t xml:space="preserve"> - Nâng cấp tuyến giao thông nội đồng đoạn từ KT12 đi Tám mẫu xóm 2</t>
  </si>
  <si>
    <t>8139837</t>
  </si>
  <si>
    <t xml:space="preserve"> - Sửa chữa đường giao thông nội đồng xã Phùng Hưng (Tuyến đường máng hai thôn Ngọc  Nha Hạ điểm đầu bờ máng kênh Đông điểm cuối  Đống Mít)</t>
  </si>
  <si>
    <t>8139838</t>
  </si>
  <si>
    <t xml:space="preserve"> - Sửa chữa, bảo dưỡng đường giao thông nội đồng xã Phùng Hưng (Đoạn từ đường trục Nội Giàn đến Bầu Nam thôn Kim Quan)</t>
  </si>
  <si>
    <t>8142049</t>
  </si>
  <si>
    <t xml:space="preserve"> - Sửa chữa đường giao thông nội đồng đoạn Đồng Rùa từ KT14 thôn Lạc Thủy đi ruộng xóm 15 thôn Đông Kết, xã Đông Kết</t>
  </si>
  <si>
    <t>8144402</t>
  </si>
  <si>
    <t xml:space="preserve"> - Giao thông nông thôn đoạn từ Gốc đa trục thôn Đông Kết đến đường trục từ Kênh Tây đi xóm 20 thuộc thôn Đông Kết, xã Đông Kết, huyện Khoái Châu</t>
  </si>
  <si>
    <t>8144404</t>
  </si>
  <si>
    <t xml:space="preserve"> - Cải tạo, nâng cấp đường GTNT xã Phùng Hưng (Đoạn từ nhà ông Mười Mấu đến nghĩa trang thôn Ngọc Nha Thượng)</t>
  </si>
  <si>
    <t>8144405</t>
  </si>
  <si>
    <t xml:space="preserve"> - Cải tạo, nâng cấp đường GTNT xã Phùng Hưng (Đoạn từ nhà Thoan Khởi đến giáp nghĩa trang Phần Ba)</t>
  </si>
  <si>
    <t>8145139</t>
  </si>
  <si>
    <t xml:space="preserve"> - Cải tạo, nâng cấp một số hạng mục phụ trợ trường THCS Bình Kiều</t>
  </si>
  <si>
    <t>8145141</t>
  </si>
  <si>
    <t xml:space="preserve"> - Nhà hiệu bộ và các hạng mục phụ trợ trường mầm non xã Bình Kiều</t>
  </si>
  <si>
    <t>8147716</t>
  </si>
  <si>
    <t xml:space="preserve"> - Cải tạo, nâng cấp đường trục xã Liên Khê (Tuyến 1: Đoạn từ đường ĐT.378 đến máng nổi kênh Tây; tuyến 2: Từ ngã tư sân bóng đến kênh Thượng)</t>
  </si>
  <si>
    <t>8148768</t>
  </si>
  <si>
    <t xml:space="preserve"> - Cải tạo, nâng cấp đường GTNT thôn Tiểu Quan, xã Phùng Hưng (Đoạn từ nhà anh Phương Ảnh đi qua trường mầm non xóm Trại đi đường ĐT.384)</t>
  </si>
  <si>
    <t>8148998</t>
  </si>
  <si>
    <t xml:space="preserve"> - Cải tạo, nâng cấp đường, vỉa hè thôn Tiểu Quan, xã Phùng Hưng</t>
  </si>
  <si>
    <t>8149237</t>
  </si>
  <si>
    <t xml:space="preserve"> - Cải tạo, nâng cấp đường GTNT xã Phùng Hưng ( Theo Quyết định số 267/QĐ-UBND ngày 21/04/2025 của UBND xã Phùng Hưng)</t>
  </si>
  <si>
    <t>8149242</t>
  </si>
  <si>
    <t xml:space="preserve"> - Cải tạo, nâng cấp đường giao thông thôn Tiểu Quan, xã Phùng Hưng (Đoạn từ Ngã ba gốc bàng đến đỗi đá trong xóm 5)</t>
  </si>
  <si>
    <t>8150792</t>
  </si>
  <si>
    <t xml:space="preserve"> - Sửa chữa đường GT nội đồng thôn Ninh Vũ, thị trấn Khoái Châu (đoạn từ vườn nhà ông Phạm Công Mạnh đến cống Quay)</t>
  </si>
  <si>
    <t>8152494</t>
  </si>
  <si>
    <t xml:space="preserve"> - Duy tu, sửa chữa đường nội đồng xã Đông Kết, đoạn KT14 Đồng Sống đi cừ Liên Khê thôn Lạc Thủy</t>
  </si>
  <si>
    <t>8152495</t>
  </si>
  <si>
    <t xml:space="preserve"> - Duy tu, sửa chữa đường GTNĐ đoạn từ trục thôn Lạc Thủy ruộng Đồng Bói đi cừ Liên Khê và ao Công Điền thôn Lạc Thủy xã Đông Kết</t>
  </si>
  <si>
    <t>8152496</t>
  </si>
  <si>
    <t xml:space="preserve"> - Duy tu, sửa chữa đường GTNĐ thôn Kênh Hạ, xã Liên Khê, đoạn từ cống tiêu Mào Gà đi ruộng ông Tài</t>
  </si>
  <si>
    <t>8152497</t>
  </si>
  <si>
    <t xml:space="preserve"> - Duy tu, sửa chữa đường GTNĐ thôn Ngọc Nha Hạ, xã Phùng Hưng, đoạn cống ông Tấu đi cánh đồng Mào Gà</t>
  </si>
  <si>
    <t>8152499</t>
  </si>
  <si>
    <t xml:space="preserve"> - Duy tu, sửa chữa đường GTNĐ xã Phùng Hưng đoạn từ cánh đồng Phần Ba đi trạm bơm</t>
  </si>
  <si>
    <t>8154918</t>
  </si>
  <si>
    <t xml:space="preserve"> - Nâng cấp sân trường mầm non thôn Ngọc Nha Thượng, xã Phùng Hưng</t>
  </si>
  <si>
    <t>8154919</t>
  </si>
  <si>
    <t xml:space="preserve"> - Cải tạo, nâng cấp cổng, tường rào trường mầm non thôn Ngọc Nha Thượng xã Phùng Hưng</t>
  </si>
  <si>
    <t>8155621</t>
  </si>
  <si>
    <t xml:space="preserve"> - Sửa chữa đường nội đồng thôn Bối Khê, xã Liên Khê (Đoạn từ ruộng ông Thủy Lan đến gốc gạo thôn Bối Khê)</t>
  </si>
  <si>
    <t>8156088</t>
  </si>
  <si>
    <t xml:space="preserve"> - Xây dựng hệ thống điện chiếu sáng các trục đường liên thôn xã Đông Kết</t>
  </si>
  <si>
    <t>8156287</t>
  </si>
  <si>
    <t xml:space="preserve"> - Sửa chữa đường giao thông nội đồng xã Liên Khê (Đoạn từ nhà Ông Thất đến nhà Hải Phấn)</t>
  </si>
  <si>
    <t>8156288</t>
  </si>
  <si>
    <t xml:space="preserve"> - Sửa chữa đường giao thông nội đồng xã Liên Khê (Đoạn từ ruông nhà Minh Sinh đến ruộng nhà bà Tú)</t>
  </si>
  <si>
    <t>8156363</t>
  </si>
  <si>
    <t xml:space="preserve"> - Cải tạo, nâng cấp đường GTNT xã Đông Kết, đoạn đường quanh Hồ Quan thôn Lạc Thuỷ</t>
  </si>
  <si>
    <t>8156825</t>
  </si>
  <si>
    <t xml:space="preserve"> - Cải tạo, nâng cấp đường GTNT xã Phùng Hưng (Theo Quyết định số 391/QĐ-UBND ngày 02/6/2025 của UBND xã Phùng Hưng)</t>
  </si>
  <si>
    <t>8156926</t>
  </si>
  <si>
    <t xml:space="preserve"> - Lắp đặt đèn chiếu sáng giao thông nông thôn trên địa bàn thôn Đông Kết bằng đèn năng lượng mặt trời</t>
  </si>
  <si>
    <t>8156927</t>
  </si>
  <si>
    <t xml:space="preserve"> - Lắp đặt đèn chiếu sáng giao thông nông thôn trên địa bàn thôn Bắc Châu bằng đèn năng lượng mặt trời</t>
  </si>
  <si>
    <t>8156928</t>
  </si>
  <si>
    <t xml:space="preserve"> - Lắp đặt đèn chiếu sáng giao thông nông thôn trên địa bàn thôn Hồng Thái bằng đèn năng lượng mặt trời</t>
  </si>
  <si>
    <t>8156929</t>
  </si>
  <si>
    <t xml:space="preserve"> - Lắp đặt đèn chiếu sáng giao thông nông thôn trên địa bàn thôn Lạc Thuỷ bằng đèn năng lượng mặt trời</t>
  </si>
  <si>
    <t>8156930</t>
  </si>
  <si>
    <t xml:space="preserve"> - Lắp đặt đèn chiếu sáng giao thông nông thôn trên địa bàn thôn Trung Châu bằng đèn năng lượng mặt trời</t>
  </si>
  <si>
    <t>8157545</t>
  </si>
  <si>
    <t xml:space="preserve"> - Sửa chữa, duy tu bảo dưỡng nội đồng đường khu chăn nuôi xóm Trại thôn Tiểu Quan, xã Phùng Hưng</t>
  </si>
  <si>
    <t>8157546</t>
  </si>
  <si>
    <t xml:space="preserve"> - Sửa chữa, duy tu bảo dưỡng tuyến đường giao thông nội đồng từ nhà ông Hùng đến sông Từ Hồ - Sài Thị, thôn Tiểu Quan, xã Phùng Hưng</t>
  </si>
  <si>
    <t>8157766</t>
  </si>
  <si>
    <t xml:space="preserve"> - Cải tạo, sửa chữa, nâng cấp một số cống, rãnh thuỷ lợi bị xuống cấp trên đại bàn xã Phùng Hưng, huyện Khoái Châu</t>
  </si>
  <si>
    <t>8158474</t>
  </si>
  <si>
    <t xml:space="preserve"> - Cải tạo, nâng cấp sân, cổng tường rào và một số hạng mục phụ trợ trường mầm non Đông Kết</t>
  </si>
  <si>
    <t>8158928</t>
  </si>
  <si>
    <t xml:space="preserve"> - Cải tạo, nâng cấp các tuyến đường giao thông ngõ xóm 3; xóm 4 - Thôn Tiểu Quan, xã Phùng Hưng</t>
  </si>
  <si>
    <t>8158929</t>
  </si>
  <si>
    <t xml:space="preserve"> - Cải tạo, nâng cấp đường GTNT (Theo Quyết định số 439/QĐ-UBND ngày 20/6/2025 của UBND xã Phùng Hưng)</t>
  </si>
  <si>
    <t>8158930</t>
  </si>
  <si>
    <t xml:space="preserve"> - Cải tạo, nâng cấp các tuyến đường giao thông ngõ xóm Trầm, xóm Trại, xóm Xuôi, xã Phùng Hưng</t>
  </si>
  <si>
    <t>8158931</t>
  </si>
  <si>
    <t xml:space="preserve"> - Cải tạo, nâng cấp đường giao thông nông thôn xã Phùng Hưng (Theo Quyết định số 440/QĐ-UBND ngày 20/6/2025 của UBND xã Phùng Hưng)</t>
  </si>
  <si>
    <t>8159718</t>
  </si>
  <si>
    <t xml:space="preserve"> - Cải tạo, nâng cấp một số tuyến đường thuộc Thị Tứ và xây dựng hệ thống chiếu sáng, sử dụng đèn LED - Năng lượng mặt trời xã Phùng Hưng</t>
  </si>
  <si>
    <t>8159719</t>
  </si>
  <si>
    <t xml:space="preserve"> - Cải tạo, nâng cấp tuyến đường trục chính và xây dựng hệ thống chiếu sáng, sử dụng đèn LED – Năng lượng mặt trời xã Phùng Hưng</t>
  </si>
  <si>
    <t>8168240</t>
  </si>
  <si>
    <t xml:space="preserve"> - Sửa chữa, duy tu bảo dưỡng đường GTNT xã Đông Kết (đoạn từ đường tỉnh ĐT.383 vào đường trục thôn Hồng Thái)</t>
  </si>
  <si>
    <t>8168243</t>
  </si>
  <si>
    <t xml:space="preserve"> - Duy tu, sửa chữa đường GTNĐ Ninh Vũ, thị trấn Khoái Châu (đoạn từ ruộng ông Thuyên đến ruộng bà Bề)</t>
  </si>
  <si>
    <t>8170845</t>
  </si>
  <si>
    <t xml:space="preserve"> - Sửa chữa đường giao thông nội đồng xã Liên Khê, đoạn từ nhà ông Tưởng Lộc đến sông năm xã giáp xã Chí Minh</t>
  </si>
  <si>
    <t>9124848</t>
  </si>
  <si>
    <t xml:space="preserve"> - Công an Xã Khoái Châu</t>
  </si>
  <si>
    <t xml:space="preserve"> </t>
  </si>
  <si>
    <t>Bổ sung cân đối</t>
  </si>
  <si>
    <r>
      <t xml:space="preserve">Biểu mẫu số 48
</t>
    </r>
    <r>
      <rPr>
        <sz val="10"/>
        <color rgb="FF000000"/>
        <rFont val="Times New Roman"/>
        <family val="1"/>
      </rPr>
      <t>NĐ số 31/2017/NĐ-CP
Ngày 23/03/2017 của Chính Phủ</t>
    </r>
  </si>
  <si>
    <t>UBND Tỉnh Hưng Yên
UBND xã Khoái Châu</t>
  </si>
  <si>
    <t xml:space="preserve">Biểu mẫu số 51
</t>
  </si>
  <si>
    <r>
      <t xml:space="preserve">Biểu mẫu số 50
</t>
    </r>
    <r>
      <rPr>
        <sz val="10"/>
        <color rgb="FF000000"/>
        <rFont val="Times New Roman"/>
        <family val="1"/>
      </rPr>
      <t xml:space="preserve">NĐ số 31/2017/NĐ-CP
</t>
    </r>
    <r>
      <rPr>
        <sz val="10"/>
        <color rgb="FF000000"/>
        <rFont val="Times New Roman"/>
        <family val="1"/>
      </rPr>
      <t>Ngày 23/03/2017 của Chính Phủ</t>
    </r>
  </si>
  <si>
    <t>NĐ số 31/2017/NĐ-CP
Ngày 23/03/2017 của Chính Phủ</t>
  </si>
  <si>
    <t>Bổ sung có mục tiêu</t>
  </si>
  <si>
    <t>THU CHUYỂN GIAO NGÂN SÁCH</t>
  </si>
  <si>
    <t>TỔNG CHI NGÂN SÁCH CẤP XÃ</t>
  </si>
  <si>
    <t>CHI NGÂN SÁCH CẤP XÃ THEO LĨNH VỰC</t>
  </si>
  <si>
    <r>
      <rPr>
        <b/>
        <sz val="10"/>
        <color rgb="FF000000"/>
        <rFont val="Times New Roman"/>
        <family val="1"/>
      </rPr>
      <t xml:space="preserve">Biểu mẫu số 53
</t>
    </r>
    <r>
      <rPr>
        <sz val="10"/>
        <color rgb="FF000000"/>
        <rFont val="Times New Roman"/>
        <family val="1"/>
      </rPr>
      <t xml:space="preserve">NĐ số 31/2017/NĐ-CP
</t>
    </r>
    <r>
      <rPr>
        <sz val="10"/>
        <color rgb="FF000000"/>
        <rFont val="Times New Roman"/>
        <family val="1"/>
      </rPr>
      <t>Ngày 23/03/2017 của Chính Phủ</t>
    </r>
  </si>
  <si>
    <t>Dự toán năm</t>
  </si>
  <si>
    <t>Dự toán  tỉnh</t>
  </si>
  <si>
    <t>Dự toán xã</t>
  </si>
  <si>
    <t>Ngân sách tỉnh</t>
  </si>
  <si>
    <t>Ngân sách xã</t>
  </si>
  <si>
    <t>Ngân sách địa phương</t>
  </si>
  <si>
    <t>1=2+3</t>
  </si>
  <si>
    <t>4=5+6</t>
  </si>
  <si>
    <t>7=4/1</t>
  </si>
  <si>
    <t>8=5/2</t>
  </si>
  <si>
    <t>9=6/3</t>
  </si>
  <si>
    <t>TỔNG CHI NGÂN SÁCH ĐỊA PHƯƠNG</t>
  </si>
  <si>
    <t>CHI NGÂN SÁCH NHÀ NƯỚC</t>
  </si>
  <si>
    <t>Đầu tư cho các DA theo các lĩnh vực</t>
  </si>
  <si>
    <t>Trong đó: chia theo lĩnh vực</t>
  </si>
  <si>
    <t>-Chi giáo dục, đào tạo và dạy nghề</t>
  </si>
  <si>
    <t>-Chi các hoạt động kinh tế</t>
  </si>
  <si>
    <t>-Chi hoạt động của các cơ quan quản lý nhà nước, Đảng, đoàn thể</t>
  </si>
  <si>
    <t>-Chi văn hoá thông tin</t>
  </si>
  <si>
    <t>-Chi bảo đảm xã hội</t>
  </si>
  <si>
    <t>-Chi khoa học, công nghệ</t>
  </si>
  <si>
    <t>Trong đó: chia theo nguồn vốn</t>
  </si>
  <si>
    <t>-Chi đầu tư từ nguồn thu tiền sử dụng đất</t>
  </si>
  <si>
    <t>- Chi từ nguồn vốn tập trung NS</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</si>
  <si>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</si>
  <si>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</si>
  <si>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 xml:space="preserve">Chi thường xuyên </t>
  </si>
  <si>
    <t>Chi trả nợ  lãi các khoản do chính quyền địa phương vay</t>
  </si>
  <si>
    <t>-Xây dựng cơ bản</t>
  </si>
  <si>
    <t>-Thường xuyên</t>
  </si>
  <si>
    <t>Chương trình 135</t>
  </si>
  <si>
    <t>Chi Đầu tư XDCB</t>
  </si>
  <si>
    <t>Chương trình mục tiêu quốc gia Xây dựng nông thôn mới giai đoạn 2016-2020</t>
  </si>
  <si>
    <t>Chương trình mục tiêu quốc gia phát triển vùng DTTS</t>
  </si>
  <si>
    <t>CHI NỘP NGÂN SÁCH CẤP TRÊN</t>
  </si>
  <si>
    <t>THUYẾT MINH CHI CHUYỂN NGUỒN VÀ KẾT DƯ NGÂN SÁCH NĂM 2025</t>
  </si>
  <si>
    <t>Đơn vị:  Đồng</t>
  </si>
  <si>
    <t>TT</t>
  </si>
  <si>
    <t>Số tiền</t>
  </si>
  <si>
    <t xml:space="preserve">CHI CHUYỂN NGUỒN  </t>
  </si>
  <si>
    <t>Nguồn đầu tư XDCB (số dư tạm ứng)</t>
  </si>
  <si>
    <t>Cải tạo, nâng cấp đường GTNT xã Bình Kiều (đoạn từ ĐT.383 đến thôn Ninh Vũ) - 7978436</t>
  </si>
  <si>
    <t>9552.4.7978436</t>
  </si>
  <si>
    <t>Cải tạo, nâng cấp đường GTNT Thị trấn Khoái Châu (đoạn từ nhà ông Tẩy đến nhà ông Đồi đội 5 thôn Bình Kiều) - 8114869</t>
  </si>
  <si>
    <t>9552.4.8114869</t>
  </si>
  <si>
    <t xml:space="preserve">Xây dựng đường giao thông nông thôn xã Phùng Hưng ( đoạn từ cầu Trầm đến giáp cầu Kim Quan) - 8127132 </t>
  </si>
  <si>
    <t>9552.4.8127132</t>
  </si>
  <si>
    <t>Nhà văn hoá xã Phùng Hưng và một số hạng mục phụ trợ - 8128213</t>
  </si>
  <si>
    <t>9552.4.8128213</t>
  </si>
  <si>
    <t>8138627 - Xây dựng nhà 3 tầng 12 phòng học và một số hạng mục phụ trợ trường THCS Đông Kết</t>
  </si>
  <si>
    <t>9552.4.8138627</t>
  </si>
  <si>
    <t>Nhà đa năng trường THCS xã Phùng Hưng, huyện Khoái Châu - 8139277</t>
  </si>
  <si>
    <t>9552.4.8139277</t>
  </si>
  <si>
    <t>Cải tạo, nâng cấp đường GTNT xã Phùng Hưng (Đoạn từ nhà ông Mười Mấu đến nghĩa trang thôn Ngọc Nha Thượng) - 8144404</t>
  </si>
  <si>
    <t>9552.4.8144404</t>
  </si>
  <si>
    <t>Cải tạo, nâng cấp đường GTNT xã Phùng Hưng (Đoạn từ nhà Thoan Khởi đến giáp nghĩa trang Phần Ba) - 8144405</t>
  </si>
  <si>
    <t>9552.4.8144405</t>
  </si>
  <si>
    <t>Cải tạo, nâng cấp đường trục xã Liên Khê (tuyến 1:đoạn từ đường ĐT,378 đến máng nổi kênh Tây, tuyến 2: từ ngã tư sân bóng cấp đến Kênh Thượng) - 8147716</t>
  </si>
  <si>
    <t>9552.4.8147716</t>
  </si>
  <si>
    <t>Cải tạo, nâng cấp đường, vỉa hè thôn Tiểu Quan, xã Phùng Hưng - 8148998</t>
  </si>
  <si>
    <t>9552.4.8148998</t>
  </si>
  <si>
    <t>Cải tạo, nâng cấp đường giao thông thôn Tiểu Quan, xã Phùng Hưng (Đoạn từ Ngã ba gốc bàng đến đỗi đá trong xóm 5) - 8149242</t>
  </si>
  <si>
    <t>9552.4.8149242</t>
  </si>
  <si>
    <t>Sửa chữa đường giao thông nội đồng thôn Ninh Vũ, thị trấn Khoái Châu (đoạn từ vườn nhà ông Phạm Công Mạnh đến cống quay) - 8150792</t>
  </si>
  <si>
    <t>9552.4.8150792</t>
  </si>
  <si>
    <t>Duy tu, sửa chữa đường Giao thông nội đồng đoạn từ trục thôn Lạc Thủy ruộng Đồng Bói đi Cừ Liên Khê và ao công điền thôn Lạc Thủy xã Đông Kết - 8152495</t>
  </si>
  <si>
    <t>9552.4.8152495</t>
  </si>
  <si>
    <t>Cải tạo, nâng cấp đường GTNT xã Phùng Hưng (Theo Quyết định số 391/QĐ-UBND ngày 02/6/2025 của UBND xã Phùng Hưng) - 8156825</t>
  </si>
  <si>
    <t>9552.4.8156825</t>
  </si>
  <si>
    <t>Cải tạo, nâng cấp sân, cổng tường rào và một số hạng mục phụ trợ trường mầm non Đông Kết - 8158474</t>
  </si>
  <si>
    <t>9552.4.8158474</t>
  </si>
  <si>
    <t>Sửa chữa, duy tu bảo dưỡng đường GTNT xã Đông Kết(đoạn từ đường tỉnh ĐT.383 vào đường trục thôn Hồng Thái - 8168240</t>
  </si>
  <si>
    <t>9552.4.8168240</t>
  </si>
  <si>
    <t>Sửa chữa đường giao thông nội đồng xã Liên Khê, đoạn từ nhà ông Tưởng Lộc đến sông năm xã giáp xã Chí Minh - 8170845</t>
  </si>
  <si>
    <t>9552.4.8170845</t>
  </si>
  <si>
    <t>Nguồn cải cách tiền lương</t>
  </si>
  <si>
    <r>
      <t xml:space="preserve">Nguồn cải cách tiền lương năm 2024 đã phân bổ vào </t>
    </r>
    <r>
      <rPr>
        <b/>
        <sz val="12"/>
        <rFont val="Times New Roman"/>
        <family val="1"/>
      </rPr>
      <t>Mã nguồn 14</t>
    </r>
  </si>
  <si>
    <t>9527.4.115964 (341)</t>
  </si>
  <si>
    <t>Nguồn cải cách tiền lương năm 2024 còn lại chưa phân bổ</t>
  </si>
  <si>
    <t>70% nguồn vượt thu 2025 để làm nguồn CCTL</t>
  </si>
  <si>
    <t>Kinh phí giao tự chủ cho các đơn vị  (Mã nguồn 13)</t>
  </si>
  <si>
    <t>Văn phòng HĐND-UBND xã Khoái Châu</t>
  </si>
  <si>
    <t>9523.4.1159264</t>
  </si>
  <si>
    <t>Trạm y tế</t>
  </si>
  <si>
    <t>9523.4.115964 (132)</t>
  </si>
  <si>
    <t>Sự nghiệp bảo vệ môi trường</t>
  </si>
  <si>
    <t>9523.4.1159264 (278)</t>
  </si>
  <si>
    <t>Sự nghiệp kiến thiết thị chính</t>
  </si>
  <si>
    <t>9523.4.1159264 (312)</t>
  </si>
  <si>
    <t>Quản lý nhà nước</t>
  </si>
  <si>
    <t>9523.4.1159264 (341)</t>
  </si>
  <si>
    <t>Chính sách và hoạt động người có công với Cách mạng</t>
  </si>
  <si>
    <t>9523.4.1159264 (371)</t>
  </si>
  <si>
    <t>Bảo trợ xã hội</t>
  </si>
  <si>
    <t>9523.4.1159264 (389)</t>
  </si>
  <si>
    <t>Khen thưởng</t>
  </si>
  <si>
    <t>9523.4.1159264 (428)</t>
  </si>
  <si>
    <t>Mặt trận tổ quốc Việt Nam xã Khoái Châu</t>
  </si>
  <si>
    <t>Hoạt động các tổ chức chính trị xã hội</t>
  </si>
  <si>
    <t>9523.4.1163752 (361)</t>
  </si>
  <si>
    <t>Hỗ trợ các tổ chức chính trị - xã hội - nghề nghiệp.</t>
  </si>
  <si>
    <t>9523.4.1163752 (362)</t>
  </si>
  <si>
    <t>Kinh phí cấp sau 30/9 (Mã nguồn 15)</t>
  </si>
  <si>
    <t>9527.4.1159264</t>
  </si>
  <si>
    <t>Quốc phòng</t>
  </si>
  <si>
    <t>9527.4.115964 (011)</t>
  </si>
  <si>
    <t>Hỗ trợ mua thẻ BHYT cho các đối tượng</t>
  </si>
  <si>
    <t>9527.4.115964 (133)</t>
  </si>
  <si>
    <t>Sự nghiệp Văn hoá</t>
  </si>
  <si>
    <t>9527.4.115964 (161)</t>
  </si>
  <si>
    <t>9527.4.115964 (278)</t>
  </si>
  <si>
    <t>Phòng chống thiên tai và thuỷ lợi nội đồng</t>
  </si>
  <si>
    <t>9527.4.115964 (283)</t>
  </si>
  <si>
    <t>Sự nghiệp giao thông</t>
  </si>
  <si>
    <t>9527.4.115964 (292)</t>
  </si>
  <si>
    <t>Trung tâm hành chính công</t>
  </si>
  <si>
    <t>9527.4.1165408 (341)</t>
  </si>
  <si>
    <t>Chuyển nguồn kinh phí Tăng cường CSVC tỉnh bổ sung 31/12 chưa phân bổ</t>
  </si>
  <si>
    <t>KẾT DƯ NGÂN SÁCH</t>
  </si>
  <si>
    <t>Nguồn bổ sung có mục tiêu từ ngân sách cấp trên không chi hết</t>
  </si>
  <si>
    <t>Nguồn tiền đất năm 2025</t>
  </si>
  <si>
    <t>30% tăng thu sau khi để lại 70% THCCTL của năm 2024 chưa chi hết</t>
  </si>
  <si>
    <t xml:space="preserve">30% tăng thu ngân sách xã năm 2025 (sau khi đã trừ 70% thực hiện cải cách tiền lương và kinh phí chuyển nguồn) </t>
  </si>
  <si>
    <t>Dư dự toán còn lại không chuyển nguồn</t>
  </si>
  <si>
    <t>Dư khác</t>
  </si>
  <si>
    <t xml:space="preserve">UBND XÃ KHOÁI CHÂU
</t>
  </si>
  <si>
    <t>THUYẾT MINH PHÂN BỔ NGUỒN DỰ PHÒNG NĂM 2025</t>
  </si>
  <si>
    <t>Chi tu sửa, chống xuống cấp trụ sở UBND xã</t>
  </si>
  <si>
    <t>Chi hỗ trợ các thôn trong công tác chuyên môn năm 2025 (23 thôn x 3.000.000đ)</t>
  </si>
  <si>
    <t>Chi kỷ niệm ngày 20/11 (phòng văn hóa)</t>
  </si>
  <si>
    <t>Chi nhuận bút, duy trì cổng thông tin của xã (Phòng văn hóa)</t>
  </si>
  <si>
    <t>Hỗ trợ kinh phí giáo viên bồi dưỡng nâng chuẩn (phòng Văn hóa)</t>
  </si>
  <si>
    <t>Chi hỗ trợ kinh phí người trông coi di tích đã đc xếp hạng trên địa bàn xã (Phòng Văn Hóa)</t>
  </si>
  <si>
    <t>Hỗ trợ Ban chỉ huy quân sự:</t>
  </si>
  <si>
    <t>7.1</t>
  </si>
  <si>
    <t>Chi mua văn phòng phẩm, vật tư, nước uống, tiền điện phục vụ nhiệm vụ chuyên môn</t>
  </si>
  <si>
    <t>7.2</t>
  </si>
  <si>
    <t>Chi công trực ngày, đêm của lực lượng xung kích ( trực ngày: 8ng x 4 điếm x 119.200đ; trực đêm 16ng x 4 điếm x 238.400đ)</t>
  </si>
  <si>
    <t>7.3</t>
  </si>
  <si>
    <t>Chi tuyển quân</t>
  </si>
  <si>
    <t>Tổng cộng</t>
  </si>
  <si>
    <t>Phụ lục 02</t>
  </si>
  <si>
    <t>Phụ lục 01</t>
  </si>
  <si>
    <r>
      <t xml:space="preserve">BÁO CÁO QUYẾT TOÁN CÂN ĐỐI NGÂN SÁCH ĐỊA PHƯƠNG 
</t>
    </r>
    <r>
      <rPr>
        <b/>
        <i/>
        <sz val="10"/>
        <color rgb="FF000000"/>
        <rFont val="Times New Roman"/>
        <family val="1"/>
      </rPr>
      <t>(Kèm theo Quyết định số:  832/QĐ - UBND ngày 02 tháng 4 năm 2026 của UBND xã Khoái Châu )</t>
    </r>
  </si>
  <si>
    <r>
      <t xml:space="preserve">BÁO CÁO QUYẾT TOÁN NGUỒN THU NGÂN SÁCH NHÀ NƯỚC TRÊN ĐỊA BÀN THEO LĨNH VỰC  2025
</t>
    </r>
    <r>
      <rPr>
        <b/>
        <i/>
        <sz val="10"/>
        <color rgb="FF000000"/>
        <rFont val="Times New Roman"/>
        <family val="1"/>
      </rPr>
      <t>(Kèm theo Quyết định số:  832/QĐ - UBND ngày 02 tháng 4 năm 2026 của UBND xã Khoái Châu )</t>
    </r>
  </si>
  <si>
    <r>
      <t xml:space="preserve">BÁO CÁO QUYẾT TOÁN CHI NGÂN SÁCH ĐỊA PHƯƠNG THEO LĨNH VỰC 2025
</t>
    </r>
    <r>
      <rPr>
        <b/>
        <i/>
        <sz val="10"/>
        <color rgb="FF000000"/>
        <rFont val="Times New Roman"/>
        <family val="1"/>
      </rPr>
      <t>(Kèm theo Quyết định số:  832/QĐ - UBND ngày 02 tháng 4 năm 2026 của UBND xã Khoái Châu )</t>
    </r>
  </si>
  <si>
    <r>
      <t xml:space="preserve">BÁO CÁO QUYẾT TOÁN CHI NGÂN SÁCH CẤP XÃ THEO LĨNH VỰC 
</t>
    </r>
    <r>
      <rPr>
        <b/>
        <i/>
        <sz val="10"/>
        <color rgb="FF000000"/>
        <rFont val="Times New Roman"/>
        <family val="1"/>
      </rPr>
      <t>(Kèm theo Quyết định số:  832/QĐ - UBND ngày 02 tháng 4 năm 2026 của UBND xã Khoái Châu )</t>
    </r>
  </si>
  <si>
    <r>
      <t xml:space="preserve">BÁO CÁO QUYẾT TOÁN CHI NGÂN SÁCH ĐỊA PHƯƠNG VÀ CHI NGÂN SÁCH XÃ THEO CƠ CẤU CHI NĂM 2025
</t>
    </r>
    <r>
      <rPr>
        <b/>
        <i/>
        <sz val="10"/>
        <color rgb="FF000000"/>
        <rFont val="Times New Roman"/>
        <family val="1"/>
      </rPr>
      <t>(Kèm theo Quyết định số:  832/QĐ - UBND ngày 02 tháng 4 năm 2026 của UBND xã Khoái Châu )</t>
    </r>
  </si>
  <si>
    <r>
      <t xml:space="preserve">BÁO CÁO QUYẾT TOÁN CHI NGÂN SÁCH CẤP TỈNH CHO TỪNG CƠ QUAN, TỔ CHỨC THEO LĨNH VỰC NĂM 2025
</t>
    </r>
    <r>
      <rPr>
        <b/>
        <i/>
        <sz val="10"/>
        <color rgb="FF000000"/>
        <rFont val="Times New Roman"/>
        <family val="1"/>
      </rPr>
      <t xml:space="preserve">(Kèm theo Quyết định số:  832/QĐ - UBND ngày 02 tháng 4 năm 2026 của UBND xã Khoái Châu )
</t>
    </r>
  </si>
  <si>
    <t>(Kèm theo Quyết định số:  832/QĐ - UBND ngày 02 tháng 4 năm 2026 của UBND xã Khoái Châu )</t>
  </si>
  <si>
    <t>(Kèm theo Quyết định số:832/QĐ-UBND ngày 02/4/2026 của UBND xã Khoái Châu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</si>
</sst>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1042A]#,###"/>
    <numFmt numFmtId="165" formatCode="_-* #,##0&quot; &quot;_₫_-;\-* #,##0&quot; &quot;_₫_-;_-* &quot;-&quot;??&quot; &quot;_₫_-;_-@_-"/>
    <numFmt numFmtId="166" formatCode="_(* #,##0_);_(* \(#,##0\);_(* &quot;-&quot;??_);_(@_)"/>
  </numFmts>
  <fonts count="49" x14ac:knownFonts="1">
    <font>
      <sz val="11"/>
      <color rgb="FF000000"/>
      <name val="Calibri"/>
      <family val="2"/>
      <scheme val="minor"/>
    </font>
    <font>
      <sz val="11"/>
      <name val="Calibri"/>
      <family val="2"/>
    </font>
    <font>
      <sz val="10"/>
      <color rgb="FF000000"/>
      <name val="Times New Roman"/>
      <family val="1"/>
    </font>
    <font>
      <b/>
      <sz val="10"/>
      <color rgb="FF000000"/>
      <name val="Times New Roman"/>
      <family val="1"/>
    </font>
    <font>
      <b/>
      <sz val="16"/>
      <color rgb="FF000000"/>
      <name val="Times New Roman"/>
      <family val="1"/>
    </font>
    <font>
      <b/>
      <sz val="8"/>
      <color rgb="FF000000"/>
      <name val="Times New Roman"/>
      <family val="1"/>
    </font>
    <font>
      <sz val="8"/>
      <color rgb="FF000000"/>
      <name val="Times New Roman"/>
      <family val="1"/>
    </font>
    <font>
      <sz val="10"/>
      <color rgb="FF000000"/>
      <name val="Times New Roman"/>
      <family val="1"/>
    </font>
    <font>
      <b/>
      <i/>
      <sz val="10"/>
      <color rgb="FF000000"/>
      <name val="Times New Roman"/>
      <family val="1"/>
    </font>
    <font>
      <i/>
      <sz val="8"/>
      <color rgb="FF000000"/>
      <name val="Times New Roman"/>
      <family val="1"/>
    </font>
    <font>
      <sz val="11"/>
      <name val="Times New Roman"/>
      <family val="1"/>
    </font>
    <font>
      <sz val="11"/>
      <color rgb="FF000000"/>
      <name val="Calibri"/>
      <family val="2"/>
      <scheme val="minor"/>
    </font>
    <font>
      <sz val="11"/>
      <color theme="1"/>
      <name val="Calibri"/>
      <family val="2"/>
      <charset val="163"/>
      <scheme val="minor"/>
    </font>
    <font>
      <sz val="11"/>
      <color indexed="8"/>
      <name val="Calibri"/>
      <family val="2"/>
      <charset val="163"/>
    </font>
    <font>
      <sz val="11"/>
      <color theme="1"/>
      <name val="times new roman"/>
      <family val="2"/>
      <charset val="163"/>
    </font>
    <font>
      <sz val="8"/>
      <color theme="1"/>
      <name val="Times New Roman"/>
      <family val="1"/>
    </font>
    <font>
      <i/>
      <sz val="11"/>
      <name val="Calibri"/>
      <family val="2"/>
    </font>
    <font>
      <sz val="10"/>
      <name val="Arial"/>
      <family val="2"/>
    </font>
    <font>
      <b/>
      <sz val="11"/>
      <name val="Times New Roman"/>
      <family val="1"/>
    </font>
    <font>
      <sz val="11"/>
      <color theme="1"/>
      <name val="Times New Roman"/>
      <family val="1"/>
    </font>
    <font>
      <b/>
      <sz val="14"/>
      <name val="Times New Roman"/>
      <family val="1"/>
    </font>
    <font>
      <i/>
      <sz val="11"/>
      <name val="Times New Roman"/>
      <family val="1"/>
    </font>
    <font>
      <b/>
      <sz val="12"/>
      <name val="Times New Roman"/>
      <family val="1"/>
    </font>
    <font>
      <b/>
      <sz val="12"/>
      <color theme="1"/>
      <name val="Times New Roman"/>
      <family val="1"/>
    </font>
    <font>
      <b/>
      <i/>
      <sz val="12"/>
      <name val="Times New Roman"/>
      <family val="1"/>
    </font>
    <font>
      <b/>
      <i/>
      <sz val="11"/>
      <color theme="1"/>
      <name val="Times New Roman"/>
      <family val="1"/>
    </font>
    <font>
      <sz val="12"/>
      <name val="Times New Roman"/>
      <family val="1"/>
    </font>
    <font>
      <sz val="11"/>
      <color rgb="FFFF0000"/>
      <name val="Times New Roman"/>
      <family val="1"/>
    </font>
    <font>
      <i/>
      <sz val="12"/>
      <name val="Times New Roman"/>
      <family val="1"/>
    </font>
    <font>
      <i/>
      <sz val="11"/>
      <color theme="1"/>
      <name val="Times New Roman"/>
      <family val="1"/>
    </font>
    <font>
      <sz val="11"/>
      <color indexed="8"/>
      <name val="Calibri"/>
      <family val="2"/>
    </font>
    <font>
      <b/>
      <sz val="11"/>
      <color rgb="FF000000"/>
      <name val="Times New Roman"/>
      <family val="1"/>
    </font>
    <font>
      <b/>
      <sz val="14"/>
      <color theme="1"/>
      <name val="Times New Roman"/>
      <family val="1"/>
    </font>
    <font>
      <sz val="12"/>
      <color theme="1"/>
      <name val="Times New Roman"/>
      <family val="1"/>
    </font>
    <font>
      <sz val="12"/>
      <color rgb="FF000000"/>
      <name val="Times New Roman"/>
      <family val="1"/>
    </font>
    <font>
      <i/>
      <sz val="12"/>
      <color theme="1"/>
      <name val="Times New Roman"/>
      <family val="1"/>
    </font>
    <font>
      <b/>
      <i/>
      <sz val="12"/>
      <color theme="1"/>
      <name val="Times New Roman"/>
      <family val="1"/>
    </font>
    <font>
      <b/>
      <sz val="11"/>
      <color theme="1"/>
      <name val="Times New Roman"/>
      <family val="1"/>
    </font>
    <font>
      <b/>
      <sz val="11"/>
      <name val="Calibri"/>
      <family val="2"/>
    </font>
    <font>
      <sz val="10"/>
      <name val="Times New Roman"/>
      <family val="1"/>
    </font>
    <font>
      <i/>
      <sz val="10"/>
      <name val="Times New Roman"/>
      <family val="1"/>
    </font>
    <font>
      <b/>
      <sz val="10"/>
      <name val="Times New Roman"/>
      <family val="1"/>
    </font>
    <font>
      <sz val="11"/>
      <color theme="0"/>
      <name val="Calibri"/>
      <family val="2"/>
    </font>
    <font>
      <sz val="11"/>
      <color theme="0"/>
      <name val="Times New Roman"/>
      <family val="1"/>
    </font>
    <font>
      <b/>
      <sz val="12"/>
      <color theme="0"/>
      <name val="Times New Roman"/>
      <family val="1"/>
    </font>
    <font>
      <b/>
      <i/>
      <sz val="11"/>
      <color theme="0"/>
      <name val="Times New Roman"/>
      <family val="1"/>
    </font>
    <font>
      <i/>
      <sz val="11"/>
      <color theme="0"/>
      <name val="Times New Roman"/>
      <family val="1"/>
    </font>
    <font>
      <sz val="8"/>
      <color theme="0"/>
      <name val="Times New Roman"/>
      <family val="1"/>
    </font>
    <font>
      <i/>
      <sz val="8"/>
      <color theme="0"/>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bottom style="thin">
        <color auto="1"/>
      </bottom>
      <diagonal/>
    </border>
  </borders>
  <cellStyleXfs count="8">
    <xf numFmtId="0" fontId="0" fillId="0" borderId="0"/>
    <xf numFmtId="9" fontId="11" fillId="0" borderId="0" applyFont="0" applyFill="0" applyBorder="0" applyAlignment="0" applyProtection="0"/>
    <xf numFmtId="0" fontId="12" fillId="0" borderId="0"/>
    <xf numFmtId="43" fontId="13" fillId="0" borderId="0" applyFont="0" applyFill="0" applyBorder="0" applyAlignment="0" applyProtection="0"/>
    <xf numFmtId="0" fontId="14" fillId="0" borderId="0"/>
    <xf numFmtId="0" fontId="17" fillId="0" borderId="0"/>
    <xf numFmtId="43" fontId="11" fillId="0" borderId="0" applyFont="0" applyFill="0" applyBorder="0" applyAlignment="0" applyProtection="0"/>
    <xf numFmtId="0" fontId="30" fillId="0" borderId="0"/>
  </cellStyleXfs>
  <cellXfs count="230">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3" fillId="0" borderId="7" xfId="0" applyNumberFormat="1" applyFont="1" applyFill="1" applyBorder="1" applyAlignment="1">
      <alignment horizontal="center" vertical="center" wrapText="1" readingOrder="1"/>
    </xf>
    <xf numFmtId="0" fontId="1" fillId="0" borderId="0" xfId="0" applyFont="1" applyFill="1" applyBorder="1" applyAlignment="1">
      <alignment vertical="center"/>
    </xf>
    <xf numFmtId="0" fontId="3" fillId="0" borderId="4" xfId="0" applyNumberFormat="1" applyFont="1" applyFill="1" applyBorder="1" applyAlignment="1">
      <alignment horizontal="center" vertical="center" wrapText="1" readingOrder="1"/>
    </xf>
    <xf numFmtId="0" fontId="5" fillId="0" borderId="4" xfId="0" applyNumberFormat="1" applyFont="1" applyFill="1" applyBorder="1" applyAlignment="1">
      <alignment horizontal="center" vertical="center" wrapText="1" readingOrder="1"/>
    </xf>
    <xf numFmtId="164" fontId="5" fillId="0" borderId="4" xfId="0" applyNumberFormat="1" applyFont="1" applyFill="1" applyBorder="1" applyAlignment="1">
      <alignment horizontal="right" vertical="center" wrapText="1" readingOrder="1"/>
    </xf>
    <xf numFmtId="0" fontId="6" fillId="0" borderId="4" xfId="0" applyNumberFormat="1" applyFont="1" applyFill="1" applyBorder="1" applyAlignment="1">
      <alignment horizontal="center" vertical="center" wrapText="1" readingOrder="1"/>
    </xf>
    <xf numFmtId="164" fontId="6" fillId="0" borderId="4" xfId="0" applyNumberFormat="1" applyFont="1" applyFill="1" applyBorder="1" applyAlignment="1">
      <alignment horizontal="right" vertical="center" wrapText="1" readingOrder="1"/>
    </xf>
    <xf numFmtId="0" fontId="1" fillId="0" borderId="0" xfId="0" applyFont="1" applyFill="1" applyBorder="1" applyAlignment="1">
      <alignment horizontal="center"/>
    </xf>
    <xf numFmtId="0" fontId="3" fillId="0" borderId="1" xfId="0" applyNumberFormat="1" applyFont="1" applyFill="1" applyBorder="1" applyAlignment="1">
      <alignment horizontal="center" vertical="center" wrapText="1" readingOrder="1"/>
    </xf>
    <xf numFmtId="0" fontId="5" fillId="0" borderId="4" xfId="0" applyNumberFormat="1" applyFont="1" applyFill="1" applyBorder="1" applyAlignment="1">
      <alignment horizontal="right" vertical="center" wrapText="1" readingOrder="1"/>
    </xf>
    <xf numFmtId="0" fontId="6" fillId="0" borderId="4" xfId="0" applyNumberFormat="1" applyFont="1" applyFill="1" applyBorder="1" applyAlignment="1">
      <alignment horizontal="right" vertical="center" wrapText="1" readingOrder="1"/>
    </xf>
    <xf numFmtId="0" fontId="6" fillId="0" borderId="0" xfId="0" applyNumberFormat="1" applyFont="1" applyFill="1" applyBorder="1" applyAlignment="1">
      <alignment horizontal="center" vertical="center" wrapText="1" readingOrder="1"/>
    </xf>
    <xf numFmtId="0" fontId="6" fillId="0" borderId="0" xfId="0" applyNumberFormat="1" applyFont="1" applyFill="1" applyBorder="1" applyAlignment="1">
      <alignment vertical="center" wrapText="1" readingOrder="1"/>
    </xf>
    <xf numFmtId="0" fontId="1" fillId="0" borderId="0" xfId="0" applyNumberFormat="1" applyFont="1" applyFill="1" applyBorder="1" applyAlignment="1">
      <alignment vertical="center" wrapText="1"/>
    </xf>
    <xf numFmtId="164" fontId="6" fillId="0" borderId="0" xfId="0" applyNumberFormat="1" applyFont="1" applyFill="1" applyBorder="1" applyAlignment="1">
      <alignment horizontal="right" vertical="center" wrapText="1" readingOrder="1"/>
    </xf>
    <xf numFmtId="0" fontId="6" fillId="0" borderId="0" xfId="0" applyNumberFormat="1" applyFont="1" applyFill="1" applyBorder="1" applyAlignment="1">
      <alignment horizontal="right" vertical="center" wrapText="1" readingOrder="1"/>
    </xf>
    <xf numFmtId="0" fontId="5"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vertical="center" wrapText="1" readingOrder="1"/>
    </xf>
    <xf numFmtId="164" fontId="5" fillId="0" borderId="0" xfId="0" applyNumberFormat="1" applyFont="1" applyFill="1" applyBorder="1" applyAlignment="1">
      <alignment horizontal="right" vertical="center" wrapText="1" readingOrder="1"/>
    </xf>
    <xf numFmtId="0" fontId="5" fillId="0" borderId="0" xfId="0" applyNumberFormat="1" applyFont="1" applyFill="1" applyBorder="1" applyAlignment="1">
      <alignment horizontal="right" vertical="center" wrapText="1" readingOrder="1"/>
    </xf>
    <xf numFmtId="0" fontId="1" fillId="0" borderId="0" xfId="0" applyFont="1" applyFill="1" applyBorder="1" applyAlignment="1">
      <alignment horizontal="center" vertical="center"/>
    </xf>
    <xf numFmtId="0" fontId="9" fillId="0" borderId="4" xfId="0" applyNumberFormat="1" applyFont="1" applyFill="1" applyBorder="1" applyAlignment="1">
      <alignment horizontal="center" vertical="center" wrapText="1" readingOrder="1"/>
    </xf>
    <xf numFmtId="0" fontId="9" fillId="0" borderId="4" xfId="0" applyNumberFormat="1" applyFont="1" applyFill="1" applyBorder="1" applyAlignment="1">
      <alignment horizontal="right" vertical="center" wrapText="1" readingOrder="1"/>
    </xf>
    <xf numFmtId="0" fontId="1" fillId="0" borderId="0" xfId="0" applyFont="1" applyFill="1" applyBorder="1"/>
    <xf numFmtId="164" fontId="5" fillId="0" borderId="4" xfId="0" applyNumberFormat="1" applyFont="1" applyFill="1" applyBorder="1" applyAlignment="1">
      <alignment horizontal="right" vertical="center" wrapText="1" readingOrder="1"/>
    </xf>
    <xf numFmtId="0" fontId="5" fillId="0" borderId="4" xfId="0" applyNumberFormat="1" applyFont="1" applyFill="1" applyBorder="1" applyAlignment="1">
      <alignment horizontal="right" vertical="center" wrapText="1" readingOrder="1"/>
    </xf>
    <xf numFmtId="164" fontId="6" fillId="0" borderId="4" xfId="0" applyNumberFormat="1" applyFont="1" applyFill="1" applyBorder="1" applyAlignment="1">
      <alignment horizontal="right" vertical="center" wrapText="1" readingOrder="1"/>
    </xf>
    <xf numFmtId="0" fontId="6" fillId="0" borderId="4" xfId="0" applyNumberFormat="1" applyFont="1" applyFill="1" applyBorder="1" applyAlignment="1">
      <alignment horizontal="right" vertical="center" wrapText="1" readingOrder="1"/>
    </xf>
    <xf numFmtId="0" fontId="5" fillId="0" borderId="4" xfId="0" applyNumberFormat="1" applyFont="1" applyFill="1" applyBorder="1" applyAlignment="1">
      <alignment horizontal="center" vertical="center" wrapText="1" readingOrder="1"/>
    </xf>
    <xf numFmtId="164" fontId="9" fillId="0" borderId="4" xfId="0" applyNumberFormat="1" applyFont="1" applyFill="1" applyBorder="1" applyAlignment="1">
      <alignment horizontal="right" vertical="center" wrapText="1" readingOrder="1"/>
    </xf>
    <xf numFmtId="0" fontId="9" fillId="0" borderId="4" xfId="0" applyNumberFormat="1" applyFont="1" applyFill="1" applyBorder="1" applyAlignment="1">
      <alignment horizontal="right" vertical="center" wrapText="1" readingOrder="1"/>
    </xf>
    <xf numFmtId="3" fontId="1" fillId="0" borderId="0" xfId="0" applyNumberFormat="1" applyFont="1" applyFill="1" applyBorder="1"/>
    <xf numFmtId="164" fontId="1" fillId="0" borderId="0" xfId="0" applyNumberFormat="1" applyFont="1" applyFill="1" applyBorder="1"/>
    <xf numFmtId="0" fontId="1" fillId="0" borderId="0" xfId="0" applyFont="1" applyFill="1" applyBorder="1"/>
    <xf numFmtId="164" fontId="5" fillId="0" borderId="4" xfId="0" applyNumberFormat="1" applyFont="1" applyFill="1" applyBorder="1" applyAlignment="1">
      <alignment horizontal="right" vertical="center" wrapText="1" readingOrder="1"/>
    </xf>
    <xf numFmtId="0" fontId="5" fillId="0" borderId="4" xfId="0" applyNumberFormat="1" applyFont="1" applyFill="1" applyBorder="1" applyAlignment="1">
      <alignment horizontal="right" vertical="center" wrapText="1" readingOrder="1"/>
    </xf>
    <xf numFmtId="164" fontId="6" fillId="0" borderId="4" xfId="0" applyNumberFormat="1" applyFont="1" applyFill="1" applyBorder="1" applyAlignment="1">
      <alignment horizontal="right" vertical="center" wrapText="1" readingOrder="1"/>
    </xf>
    <xf numFmtId="0" fontId="6" fillId="0" borderId="4" xfId="0" applyNumberFormat="1" applyFont="1" applyFill="1" applyBorder="1" applyAlignment="1">
      <alignment horizontal="right" vertical="center" wrapText="1" readingOrder="1"/>
    </xf>
    <xf numFmtId="0" fontId="3" fillId="0" borderId="7" xfId="0" applyNumberFormat="1" applyFont="1" applyFill="1" applyBorder="1" applyAlignment="1">
      <alignment horizontal="center" vertical="center" wrapText="1" readingOrder="1"/>
    </xf>
    <xf numFmtId="0" fontId="3" fillId="0" borderId="4" xfId="0" applyNumberFormat="1" applyFont="1" applyFill="1" applyBorder="1" applyAlignment="1">
      <alignment horizontal="center" vertical="center" wrapText="1" readingOrder="1"/>
    </xf>
    <xf numFmtId="0" fontId="5" fillId="0" borderId="4" xfId="0" applyNumberFormat="1" applyFont="1" applyFill="1" applyBorder="1" applyAlignment="1">
      <alignment horizontal="center" vertical="center" wrapText="1" readingOrder="1"/>
    </xf>
    <xf numFmtId="164" fontId="9" fillId="0" borderId="4" xfId="0" applyNumberFormat="1" applyFont="1" applyFill="1" applyBorder="1" applyAlignment="1">
      <alignment horizontal="right" vertical="center" wrapText="1" readingOrder="1"/>
    </xf>
    <xf numFmtId="0" fontId="9" fillId="0" borderId="4" xfId="0" applyNumberFormat="1" applyFont="1" applyFill="1" applyBorder="1" applyAlignment="1">
      <alignment horizontal="right" vertical="center" wrapText="1" readingOrder="1"/>
    </xf>
    <xf numFmtId="0" fontId="1" fillId="0" borderId="0" xfId="0" applyFont="1" applyFill="1" applyBorder="1" applyAlignment="1">
      <alignment vertical="center"/>
    </xf>
    <xf numFmtId="0" fontId="16" fillId="0" borderId="0" xfId="0" applyFont="1" applyFill="1" applyBorder="1"/>
    <xf numFmtId="164" fontId="5" fillId="0" borderId="4" xfId="0" applyNumberFormat="1" applyFont="1" applyFill="1" applyBorder="1" applyAlignment="1">
      <alignment horizontal="right" vertical="center" wrapText="1" readingOrder="1"/>
    </xf>
    <xf numFmtId="0" fontId="5" fillId="0" borderId="4" xfId="0" applyNumberFormat="1" applyFont="1" applyFill="1" applyBorder="1" applyAlignment="1">
      <alignment horizontal="center" vertical="center" wrapText="1" readingOrder="1"/>
    </xf>
    <xf numFmtId="0" fontId="1" fillId="0" borderId="0" xfId="0" applyFont="1" applyFill="1" applyBorder="1" applyAlignment="1"/>
    <xf numFmtId="0" fontId="18" fillId="0" borderId="0" xfId="0" applyFont="1" applyFill="1" applyBorder="1" applyAlignment="1">
      <alignment horizontal="center" vertical="center"/>
    </xf>
    <xf numFmtId="0" fontId="19" fillId="0" borderId="0" xfId="0" applyFont="1"/>
    <xf numFmtId="0" fontId="21" fillId="0" borderId="14" xfId="0" applyFont="1" applyBorder="1" applyAlignment="1">
      <alignment horizontal="center"/>
    </xf>
    <xf numFmtId="0" fontId="22" fillId="0" borderId="15" xfId="0" applyFont="1" applyBorder="1" applyAlignment="1">
      <alignment horizontal="center" vertical="center"/>
    </xf>
    <xf numFmtId="0" fontId="22" fillId="0" borderId="15" xfId="0" applyFont="1" applyBorder="1" applyAlignment="1">
      <alignment horizontal="center"/>
    </xf>
    <xf numFmtId="0" fontId="22" fillId="0" borderId="15" xfId="0" applyFont="1" applyBorder="1" applyAlignment="1">
      <alignment horizontal="left" vertical="center"/>
    </xf>
    <xf numFmtId="3" fontId="22" fillId="0" borderId="15" xfId="0" applyNumberFormat="1" applyFont="1" applyBorder="1" applyAlignment="1">
      <alignment horizontal="right"/>
    </xf>
    <xf numFmtId="0" fontId="22" fillId="0" borderId="15" xfId="0" applyFont="1" applyBorder="1" applyAlignment="1">
      <alignment horizontal="left"/>
    </xf>
    <xf numFmtId="0" fontId="18" fillId="0" borderId="15" xfId="0" applyFont="1" applyBorder="1" applyAlignment="1">
      <alignment horizontal="right"/>
    </xf>
    <xf numFmtId="3" fontId="10" fillId="0" borderId="15" xfId="0" applyNumberFormat="1" applyFont="1" applyBorder="1" applyAlignment="1">
      <alignment horizontal="left" vertical="center" wrapText="1"/>
    </xf>
    <xf numFmtId="3" fontId="10" fillId="0" borderId="15" xfId="6" applyNumberFormat="1" applyFont="1" applyBorder="1" applyAlignment="1">
      <alignment horizontal="right" vertical="center"/>
    </xf>
    <xf numFmtId="3" fontId="10" fillId="0" borderId="15" xfId="0" applyNumberFormat="1" applyFont="1" applyBorder="1" applyAlignment="1">
      <alignment horizontal="center" vertical="center"/>
    </xf>
    <xf numFmtId="3" fontId="10" fillId="2" borderId="15" xfId="0" quotePrefix="1" applyNumberFormat="1" applyFont="1" applyFill="1" applyBorder="1" applyAlignment="1">
      <alignment horizontal="justify" vertical="center" wrapText="1"/>
    </xf>
    <xf numFmtId="3" fontId="10" fillId="0" borderId="15" xfId="0" applyNumberFormat="1" applyFont="1" applyBorder="1" applyAlignment="1">
      <alignment horizontal="right"/>
    </xf>
    <xf numFmtId="3" fontId="10" fillId="0" borderId="15" xfId="0" applyNumberFormat="1" applyFont="1" applyBorder="1" applyAlignment="1">
      <alignment horizontal="center"/>
    </xf>
    <xf numFmtId="0" fontId="24" fillId="0" borderId="15" xfId="0" applyFont="1" applyBorder="1" applyAlignment="1">
      <alignment horizontal="center" vertical="center"/>
    </xf>
    <xf numFmtId="0" fontId="25" fillId="0" borderId="0" xfId="0" applyFont="1"/>
    <xf numFmtId="0" fontId="22" fillId="0" borderId="15" xfId="0" applyFont="1" applyBorder="1" applyAlignment="1">
      <alignment vertical="center" wrapText="1"/>
    </xf>
    <xf numFmtId="3" fontId="22" fillId="0" borderId="15" xfId="0" applyNumberFormat="1" applyFont="1" applyBorder="1" applyAlignment="1">
      <alignment vertical="center"/>
    </xf>
    <xf numFmtId="0" fontId="18" fillId="0" borderId="15" xfId="0" applyFont="1" applyBorder="1" applyAlignment="1">
      <alignment horizontal="right" vertical="center"/>
    </xf>
    <xf numFmtId="0" fontId="19" fillId="0" borderId="0" xfId="0" applyFont="1" applyAlignment="1">
      <alignment vertical="center"/>
    </xf>
    <xf numFmtId="0" fontId="26" fillId="0" borderId="15" xfId="0" applyFont="1" applyBorder="1" applyAlignment="1">
      <alignment horizontal="center" vertical="center"/>
    </xf>
    <xf numFmtId="0" fontId="26" fillId="0" borderId="15" xfId="0" applyFont="1" applyBorder="1" applyAlignment="1">
      <alignment vertical="center" wrapText="1"/>
    </xf>
    <xf numFmtId="3" fontId="26" fillId="0" borderId="15" xfId="0" applyNumberFormat="1" applyFont="1" applyBorder="1" applyAlignment="1">
      <alignment vertical="center"/>
    </xf>
    <xf numFmtId="0" fontId="21" fillId="0" borderId="15" xfId="0" applyFont="1" applyBorder="1" applyAlignment="1">
      <alignment horizontal="center" vertical="center"/>
    </xf>
    <xf numFmtId="0" fontId="26" fillId="0" borderId="15" xfId="0" applyFont="1" applyBorder="1" applyAlignment="1">
      <alignment vertical="center"/>
    </xf>
    <xf numFmtId="0" fontId="10" fillId="0" borderId="15" xfId="0" applyFont="1" applyBorder="1" applyAlignment="1">
      <alignment horizontal="right" vertical="center"/>
    </xf>
    <xf numFmtId="0" fontId="22" fillId="0" borderId="15" xfId="0" applyFont="1" applyBorder="1" applyAlignment="1">
      <alignment vertical="center"/>
    </xf>
    <xf numFmtId="164" fontId="26" fillId="0" borderId="4" xfId="0" applyNumberFormat="1" applyFont="1" applyBorder="1" applyAlignment="1">
      <alignment horizontal="right" vertical="center" wrapText="1"/>
    </xf>
    <xf numFmtId="0" fontId="10" fillId="0" borderId="15" xfId="0" applyFont="1" applyBorder="1" applyAlignment="1">
      <alignment horizontal="center" vertical="center"/>
    </xf>
    <xf numFmtId="0" fontId="27" fillId="0" borderId="0" xfId="0" applyFont="1" applyAlignment="1">
      <alignment vertical="center"/>
    </xf>
    <xf numFmtId="0" fontId="28" fillId="0" borderId="15" xfId="0" applyFont="1" applyBorder="1" applyAlignment="1">
      <alignment horizontal="center" vertical="center"/>
    </xf>
    <xf numFmtId="0" fontId="28" fillId="0" borderId="0" xfId="0" applyFont="1" applyBorder="1" applyAlignment="1">
      <alignment vertical="center"/>
    </xf>
    <xf numFmtId="164" fontId="28" fillId="0" borderId="4" xfId="0" applyNumberFormat="1" applyFont="1" applyBorder="1" applyAlignment="1">
      <alignment horizontal="right" vertical="center" wrapText="1"/>
    </xf>
    <xf numFmtId="0" fontId="29" fillId="0" borderId="0" xfId="0" applyFont="1" applyAlignment="1">
      <alignment vertical="center"/>
    </xf>
    <xf numFmtId="0" fontId="28" fillId="0" borderId="15" xfId="0" applyFont="1" applyBorder="1" applyAlignment="1">
      <alignment vertical="center"/>
    </xf>
    <xf numFmtId="0" fontId="28" fillId="0" borderId="4" xfId="0" applyFont="1" applyBorder="1" applyAlignment="1">
      <alignment horizontal="left" vertical="center" wrapText="1"/>
    </xf>
    <xf numFmtId="0" fontId="26" fillId="0" borderId="4" xfId="0" applyFont="1" applyBorder="1" applyAlignment="1">
      <alignment horizontal="left" vertical="center" wrapText="1"/>
    </xf>
    <xf numFmtId="0" fontId="26" fillId="0" borderId="17" xfId="0" applyFont="1" applyBorder="1" applyAlignment="1">
      <alignment vertical="center"/>
    </xf>
    <xf numFmtId="164" fontId="26" fillId="0" borderId="1" xfId="0" applyNumberFormat="1" applyFont="1" applyBorder="1" applyAlignment="1">
      <alignment horizontal="right" vertical="center" wrapText="1"/>
    </xf>
    <xf numFmtId="3" fontId="28" fillId="0" borderId="15" xfId="0" applyNumberFormat="1" applyFont="1" applyBorder="1" applyAlignment="1">
      <alignment vertical="center"/>
    </xf>
    <xf numFmtId="0" fontId="28" fillId="0" borderId="18" xfId="0" applyFont="1" applyBorder="1" applyAlignment="1">
      <alignment vertical="center"/>
    </xf>
    <xf numFmtId="3" fontId="28" fillId="0" borderId="18" xfId="0" applyNumberFormat="1" applyFont="1" applyBorder="1" applyAlignment="1">
      <alignment vertical="center"/>
    </xf>
    <xf numFmtId="0" fontId="26" fillId="0" borderId="0" xfId="0" applyFont="1" applyAlignment="1">
      <alignment horizontal="left" vertical="center" wrapText="1"/>
    </xf>
    <xf numFmtId="164" fontId="26" fillId="0" borderId="19" xfId="0" applyNumberFormat="1" applyFont="1" applyBorder="1" applyAlignment="1">
      <alignment horizontal="right" vertical="center" wrapText="1"/>
    </xf>
    <xf numFmtId="3" fontId="10" fillId="0" borderId="15" xfId="0" applyNumberFormat="1" applyFont="1" applyBorder="1" applyAlignment="1">
      <alignment horizontal="right" vertical="center"/>
    </xf>
    <xf numFmtId="3" fontId="22" fillId="0" borderId="15" xfId="0" applyNumberFormat="1" applyFont="1" applyBorder="1" applyAlignment="1">
      <alignment horizontal="center" vertical="center" wrapText="1"/>
    </xf>
    <xf numFmtId="0" fontId="22" fillId="0" borderId="15" xfId="7" applyFont="1" applyBorder="1" applyAlignment="1">
      <alignment horizontal="left" vertical="center" wrapText="1"/>
    </xf>
    <xf numFmtId="165" fontId="22" fillId="0" borderId="15" xfId="6" applyNumberFormat="1" applyFont="1" applyFill="1" applyBorder="1" applyAlignment="1">
      <alignment horizontal="right" vertical="center" wrapText="1"/>
    </xf>
    <xf numFmtId="166" fontId="22" fillId="0" borderId="15" xfId="6" applyNumberFormat="1" applyFont="1" applyFill="1" applyBorder="1" applyAlignment="1">
      <alignment vertical="center" wrapText="1"/>
    </xf>
    <xf numFmtId="3" fontId="26" fillId="0" borderId="15" xfId="0" applyNumberFormat="1" applyFont="1" applyBorder="1" applyAlignment="1">
      <alignment horizontal="center" vertical="center" wrapText="1"/>
    </xf>
    <xf numFmtId="0" fontId="26" fillId="0" borderId="15" xfId="5" applyFont="1" applyBorder="1" applyAlignment="1">
      <alignment horizontal="left" vertical="center" wrapText="1"/>
    </xf>
    <xf numFmtId="165" fontId="26" fillId="0" borderId="15" xfId="6" applyNumberFormat="1" applyFont="1" applyFill="1" applyBorder="1" applyAlignment="1">
      <alignment horizontal="right" vertical="center" wrapText="1"/>
    </xf>
    <xf numFmtId="166" fontId="26" fillId="0" borderId="15" xfId="6" applyNumberFormat="1" applyFont="1" applyFill="1" applyBorder="1" applyAlignment="1">
      <alignment vertical="center" wrapText="1"/>
    </xf>
    <xf numFmtId="0" fontId="10" fillId="0" borderId="0" xfId="0" applyFont="1" applyAlignment="1">
      <alignment horizontal="center" vertical="center"/>
    </xf>
    <xf numFmtId="0" fontId="10" fillId="0" borderId="0" xfId="0" applyFont="1"/>
    <xf numFmtId="3" fontId="10" fillId="0" borderId="0" xfId="0" applyNumberFormat="1" applyFont="1"/>
    <xf numFmtId="0" fontId="0" fillId="0" borderId="0" xfId="0"/>
    <xf numFmtId="0" fontId="32" fillId="0" borderId="0" xfId="0" applyFont="1" applyAlignment="1"/>
    <xf numFmtId="0" fontId="29" fillId="0" borderId="0" xfId="0" applyFont="1" applyBorder="1" applyAlignment="1"/>
    <xf numFmtId="0" fontId="29" fillId="0" borderId="14" xfId="0" applyFont="1" applyBorder="1" applyAlignment="1">
      <alignment horizontal="center"/>
    </xf>
    <xf numFmtId="0" fontId="29" fillId="0" borderId="0" xfId="0" applyFont="1" applyBorder="1" applyAlignment="1">
      <alignment horizontal="center"/>
    </xf>
    <xf numFmtId="0" fontId="23" fillId="0" borderId="15" xfId="0" applyFont="1" applyBorder="1" applyAlignment="1">
      <alignment horizontal="center" vertical="center"/>
    </xf>
    <xf numFmtId="0" fontId="23" fillId="0" borderId="15" xfId="0" applyFont="1" applyBorder="1" applyAlignment="1">
      <alignment horizontal="center"/>
    </xf>
    <xf numFmtId="0" fontId="23" fillId="0" borderId="16" xfId="0" applyFont="1" applyBorder="1" applyAlignment="1">
      <alignment horizontal="center"/>
    </xf>
    <xf numFmtId="0" fontId="33" fillId="0" borderId="15" xfId="0" applyFont="1" applyBorder="1" applyAlignment="1">
      <alignment horizontal="center" vertical="center" wrapText="1"/>
    </xf>
    <xf numFmtId="0" fontId="33" fillId="0" borderId="15" xfId="0" applyFont="1" applyBorder="1" applyAlignment="1">
      <alignment vertical="center" wrapText="1"/>
    </xf>
    <xf numFmtId="3" fontId="33" fillId="0" borderId="15" xfId="0" applyNumberFormat="1" applyFont="1" applyBorder="1" applyAlignment="1">
      <alignment horizontal="right" vertical="center" wrapText="1"/>
    </xf>
    <xf numFmtId="0" fontId="33" fillId="0" borderId="15" xfId="0" applyFont="1" applyBorder="1" applyAlignment="1">
      <alignment horizontal="justify" vertical="center" wrapText="1"/>
    </xf>
    <xf numFmtId="0" fontId="34" fillId="0" borderId="20" xfId="0" applyFont="1" applyBorder="1" applyAlignment="1">
      <alignment vertical="center" wrapText="1"/>
    </xf>
    <xf numFmtId="3" fontId="33" fillId="0" borderId="17" xfId="0" applyNumberFormat="1" applyFont="1" applyBorder="1" applyAlignment="1">
      <alignment horizontal="right" vertical="center" wrapText="1"/>
    </xf>
    <xf numFmtId="0" fontId="34" fillId="0" borderId="15" xfId="0" applyFont="1" applyBorder="1" applyAlignment="1">
      <alignment vertical="center" wrapText="1"/>
    </xf>
    <xf numFmtId="0" fontId="35" fillId="0" borderId="15" xfId="0" applyFont="1" applyBorder="1" applyAlignment="1">
      <alignment horizontal="center" vertical="center" wrapText="1"/>
    </xf>
    <xf numFmtId="0" fontId="35" fillId="0" borderId="15" xfId="0" applyFont="1" applyBorder="1" applyAlignment="1">
      <alignment horizontal="justify" vertical="center" wrapText="1"/>
    </xf>
    <xf numFmtId="3" fontId="35" fillId="0" borderId="15" xfId="0" applyNumberFormat="1" applyFont="1" applyBorder="1" applyAlignment="1">
      <alignment horizontal="right" vertical="center" wrapText="1"/>
    </xf>
    <xf numFmtId="0" fontId="0" fillId="0" borderId="15" xfId="0" applyBorder="1"/>
    <xf numFmtId="0" fontId="36" fillId="0" borderId="15" xfId="0" applyFont="1" applyFill="1" applyBorder="1" applyAlignment="1">
      <alignment horizontal="justify" vertical="center" wrapText="1"/>
    </xf>
    <xf numFmtId="3" fontId="37" fillId="0" borderId="15" xfId="0" applyNumberFormat="1" applyFont="1" applyBorder="1"/>
    <xf numFmtId="0" fontId="38" fillId="0" borderId="0" xfId="0" applyFont="1" applyFill="1" applyBorder="1" applyAlignment="1">
      <alignment vertical="center"/>
    </xf>
    <xf numFmtId="0" fontId="38" fillId="0" borderId="0" xfId="0" applyFont="1" applyFill="1" applyBorder="1"/>
    <xf numFmtId="0" fontId="39" fillId="0" borderId="15" xfId="0" applyFont="1" applyBorder="1" applyAlignment="1">
      <alignment horizontal="center" vertical="center"/>
    </xf>
    <xf numFmtId="0" fontId="40" fillId="0" borderId="15" xfId="0" applyFont="1" applyBorder="1" applyAlignment="1">
      <alignment horizontal="center" vertical="center"/>
    </xf>
    <xf numFmtId="3" fontId="40" fillId="0" borderId="15" xfId="0" applyNumberFormat="1" applyFont="1" applyBorder="1" applyAlignment="1">
      <alignment horizontal="right" vertical="center"/>
    </xf>
    <xf numFmtId="0" fontId="41" fillId="0" borderId="15" xfId="0" applyFont="1" applyBorder="1" applyAlignment="1">
      <alignment horizontal="right" vertical="center"/>
    </xf>
    <xf numFmtId="0" fontId="4" fillId="0" borderId="0" xfId="0" applyNumberFormat="1" applyFont="1" applyFill="1" applyBorder="1" applyAlignment="1">
      <alignment horizontal="center" vertical="center" wrapText="1" readingOrder="1"/>
    </xf>
    <xf numFmtId="0" fontId="1" fillId="0" borderId="0" xfId="0" applyFont="1" applyFill="1" applyBorder="1" applyAlignment="1">
      <alignment vertical="center" readingOrder="1"/>
    </xf>
    <xf numFmtId="0" fontId="2" fillId="0" borderId="0" xfId="0" applyNumberFormat="1" applyFont="1" applyFill="1" applyBorder="1" applyAlignment="1">
      <alignment horizontal="right" vertical="top" wrapText="1" readingOrder="1"/>
    </xf>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3" fillId="0" borderId="4" xfId="0" applyNumberFormat="1" applyFont="1" applyFill="1" applyBorder="1" applyAlignment="1">
      <alignment horizontal="center" vertical="top" wrapText="1" readingOrder="1"/>
    </xf>
    <xf numFmtId="0" fontId="1" fillId="0" borderId="5"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3"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left" vertical="top" wrapText="1" readingOrder="1"/>
    </xf>
    <xf numFmtId="0" fontId="38" fillId="0" borderId="0" xfId="0" applyFont="1" applyFill="1" applyBorder="1"/>
    <xf numFmtId="0" fontId="5" fillId="0" borderId="4" xfId="0" applyNumberFormat="1" applyFont="1" applyFill="1" applyBorder="1" applyAlignment="1">
      <alignment vertical="center" wrapText="1" readingOrder="1"/>
    </xf>
    <xf numFmtId="0" fontId="1" fillId="0" borderId="5" xfId="0" applyNumberFormat="1" applyFont="1" applyFill="1" applyBorder="1" applyAlignment="1">
      <alignment vertical="center" wrapText="1"/>
    </xf>
    <xf numFmtId="0" fontId="1" fillId="0" borderId="6" xfId="0" applyNumberFormat="1" applyFont="1" applyFill="1" applyBorder="1" applyAlignment="1">
      <alignment vertical="center" wrapText="1"/>
    </xf>
    <xf numFmtId="164" fontId="5" fillId="0" borderId="4" xfId="0" applyNumberFormat="1" applyFont="1" applyFill="1" applyBorder="1" applyAlignment="1">
      <alignment horizontal="right" vertical="center" wrapText="1" readingOrder="1"/>
    </xf>
    <xf numFmtId="0" fontId="5" fillId="0" borderId="4" xfId="0" applyNumberFormat="1" applyFont="1" applyFill="1" applyBorder="1" applyAlignment="1">
      <alignment horizontal="right" vertical="center" wrapText="1" readingOrder="1"/>
    </xf>
    <xf numFmtId="0" fontId="3" fillId="0" borderId="7" xfId="0" applyNumberFormat="1" applyFont="1" applyFill="1" applyBorder="1" applyAlignment="1">
      <alignment horizontal="center" vertical="center" wrapText="1" readingOrder="1"/>
    </xf>
    <xf numFmtId="0" fontId="1" fillId="0" borderId="8" xfId="0" applyNumberFormat="1" applyFont="1" applyFill="1" applyBorder="1" applyAlignment="1">
      <alignment vertical="center" wrapText="1"/>
    </xf>
    <xf numFmtId="0" fontId="1" fillId="0" borderId="9" xfId="0" applyNumberFormat="1" applyFont="1" applyFill="1" applyBorder="1" applyAlignment="1">
      <alignment vertical="center" wrapText="1"/>
    </xf>
    <xf numFmtId="0" fontId="3" fillId="0" borderId="4" xfId="0" applyNumberFormat="1" applyFont="1" applyFill="1" applyBorder="1" applyAlignment="1">
      <alignment horizontal="center" vertical="center" wrapText="1" readingOrder="1"/>
    </xf>
    <xf numFmtId="0" fontId="6" fillId="0" borderId="4" xfId="0" applyNumberFormat="1" applyFont="1" applyFill="1" applyBorder="1" applyAlignment="1">
      <alignment vertical="center" wrapText="1" readingOrder="1"/>
    </xf>
    <xf numFmtId="164" fontId="6" fillId="0" borderId="4" xfId="0" applyNumberFormat="1" applyFont="1" applyFill="1" applyBorder="1" applyAlignment="1">
      <alignment horizontal="right" vertical="center" wrapText="1" readingOrder="1"/>
    </xf>
    <xf numFmtId="0" fontId="6" fillId="0" borderId="4" xfId="0" applyNumberFormat="1" applyFont="1" applyFill="1" applyBorder="1" applyAlignment="1">
      <alignment horizontal="right" vertical="center" wrapText="1" readingOrder="1"/>
    </xf>
    <xf numFmtId="0" fontId="38" fillId="0" borderId="5" xfId="0" applyNumberFormat="1" applyFont="1" applyFill="1" applyBorder="1" applyAlignment="1">
      <alignment vertical="center" wrapText="1"/>
    </xf>
    <xf numFmtId="0" fontId="38" fillId="0" borderId="6" xfId="0" applyNumberFormat="1" applyFont="1" applyFill="1" applyBorder="1" applyAlignment="1">
      <alignment vertical="center" wrapText="1"/>
    </xf>
    <xf numFmtId="0" fontId="7" fillId="0" borderId="0" xfId="0" applyNumberFormat="1" applyFont="1" applyFill="1" applyBorder="1" applyAlignment="1">
      <alignment horizontal="center" vertical="top" wrapText="1" readingOrder="1"/>
    </xf>
    <xf numFmtId="0" fontId="4" fillId="0" borderId="0"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5" fillId="0" borderId="4"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top" wrapText="1" readingOrder="1"/>
    </xf>
    <xf numFmtId="0" fontId="10" fillId="0" borderId="0" xfId="0" applyFont="1" applyFill="1" applyBorder="1" applyAlignment="1">
      <alignment horizontal="center" wrapText="1"/>
    </xf>
    <xf numFmtId="0" fontId="10" fillId="0" borderId="0" xfId="0" applyFont="1" applyFill="1" applyBorder="1" applyAlignment="1">
      <alignment horizontal="center"/>
    </xf>
    <xf numFmtId="0" fontId="9" fillId="0" borderId="4" xfId="0" applyNumberFormat="1" applyFont="1" applyFill="1" applyBorder="1" applyAlignment="1">
      <alignment vertical="center" wrapText="1" readingOrder="1"/>
    </xf>
    <xf numFmtId="164" fontId="9" fillId="0" borderId="4" xfId="0" applyNumberFormat="1" applyFont="1" applyFill="1" applyBorder="1" applyAlignment="1">
      <alignment horizontal="right" vertical="center" wrapText="1" readingOrder="1"/>
    </xf>
    <xf numFmtId="0" fontId="16" fillId="0" borderId="5" xfId="0" applyNumberFormat="1" applyFont="1" applyFill="1" applyBorder="1" applyAlignment="1">
      <alignment vertical="center" wrapText="1"/>
    </xf>
    <xf numFmtId="0" fontId="16" fillId="0" borderId="6" xfId="0" applyNumberFormat="1" applyFont="1" applyFill="1" applyBorder="1" applyAlignment="1">
      <alignment vertical="center" wrapText="1"/>
    </xf>
    <xf numFmtId="0" fontId="3" fillId="0" borderId="12" xfId="0" applyNumberFormat="1" applyFont="1" applyFill="1" applyBorder="1" applyAlignment="1">
      <alignment horizontal="center" vertical="center" wrapText="1" readingOrder="1"/>
    </xf>
    <xf numFmtId="0" fontId="3" fillId="0" borderId="3" xfId="0" applyNumberFormat="1" applyFont="1" applyFill="1" applyBorder="1" applyAlignment="1">
      <alignment horizontal="center" vertical="center" wrapText="1" readingOrder="1"/>
    </xf>
    <xf numFmtId="0" fontId="3" fillId="0" borderId="11" xfId="0" applyNumberFormat="1" applyFont="1" applyFill="1" applyBorder="1" applyAlignment="1">
      <alignment horizontal="center" vertical="center" wrapText="1" readingOrder="1"/>
    </xf>
    <xf numFmtId="0" fontId="3" fillId="0" borderId="9" xfId="0" applyNumberFormat="1" applyFont="1" applyFill="1" applyBorder="1" applyAlignment="1">
      <alignment horizontal="center" vertical="center" wrapText="1" readingOrder="1"/>
    </xf>
    <xf numFmtId="0" fontId="9" fillId="0" borderId="4" xfId="0" applyNumberFormat="1" applyFont="1" applyFill="1" applyBorder="1" applyAlignment="1">
      <alignment horizontal="right" vertical="center" wrapText="1" readingOrder="1"/>
    </xf>
    <xf numFmtId="0" fontId="31" fillId="0" borderId="0" xfId="0" applyNumberFormat="1" applyFont="1" applyFill="1" applyBorder="1" applyAlignment="1">
      <alignment horizontal="left" wrapText="1" readingOrder="1"/>
    </xf>
    <xf numFmtId="0" fontId="20" fillId="0" borderId="0" xfId="0" applyFont="1" applyAlignment="1">
      <alignment horizontal="center"/>
    </xf>
    <xf numFmtId="0" fontId="21" fillId="0" borderId="0" xfId="0" applyFont="1" applyBorder="1" applyAlignment="1">
      <alignment horizontal="center"/>
    </xf>
    <xf numFmtId="0" fontId="32" fillId="0" borderId="0" xfId="0" applyFont="1" applyAlignment="1">
      <alignment horizontal="center"/>
    </xf>
    <xf numFmtId="0" fontId="29" fillId="0" borderId="0" xfId="0" applyFont="1" applyBorder="1" applyAlignment="1">
      <alignment horizontal="center"/>
    </xf>
    <xf numFmtId="0" fontId="42" fillId="0" borderId="0" xfId="0" applyFont="1" applyFill="1" applyBorder="1" applyAlignment="1"/>
    <xf numFmtId="0" fontId="43" fillId="0" borderId="0" xfId="0" applyFont="1"/>
    <xf numFmtId="3" fontId="44" fillId="0" borderId="15" xfId="0" applyNumberFormat="1" applyFont="1" applyBorder="1" applyAlignment="1">
      <alignment vertical="center"/>
    </xf>
    <xf numFmtId="0" fontId="45" fillId="0" borderId="0" xfId="0" applyFont="1"/>
    <xf numFmtId="0" fontId="43" fillId="0" borderId="0" xfId="0" applyFont="1" applyAlignment="1">
      <alignment vertical="center"/>
    </xf>
    <xf numFmtId="3" fontId="43" fillId="0" borderId="0" xfId="0" applyNumberFormat="1" applyFont="1" applyAlignment="1">
      <alignment vertical="center"/>
    </xf>
    <xf numFmtId="0" fontId="46" fillId="0" borderId="0" xfId="0" applyFont="1" applyAlignment="1">
      <alignment vertical="center"/>
    </xf>
    <xf numFmtId="0" fontId="47" fillId="0" borderId="16" xfId="0" applyFont="1" applyBorder="1" applyAlignment="1">
      <alignment horizontal="center" vertical="center" wrapText="1"/>
    </xf>
    <xf numFmtId="0" fontId="48" fillId="0" borderId="16" xfId="0" applyFont="1" applyBorder="1" applyAlignment="1">
      <alignment horizontal="center" vertical="center" wrapText="1"/>
    </xf>
    <xf numFmtId="164" fontId="47" fillId="0" borderId="16" xfId="0" applyNumberFormat="1" applyFont="1" applyBorder="1" applyAlignment="1">
      <alignment horizontal="center" vertical="center" wrapText="1"/>
    </xf>
    <xf numFmtId="0" fontId="48" fillId="0" borderId="0" xfId="0" applyFont="1" applyBorder="1" applyAlignment="1">
      <alignment horizontal="center" vertical="center" wrapText="1"/>
    </xf>
    <xf numFmtId="165" fontId="43" fillId="0" borderId="0" xfId="0" applyNumberFormat="1" applyFont="1" applyAlignment="1">
      <alignment vertical="center"/>
    </xf>
    <xf numFmtId="165" fontId="43" fillId="0" borderId="0" xfId="0" applyNumberFormat="1" applyFont="1"/>
    <xf numFmtId="166" fontId="43" fillId="0" borderId="0" xfId="0" applyNumberFormat="1" applyFont="1"/>
    <xf numFmtId="9" fontId="43" fillId="0" borderId="0" xfId="0" applyNumberFormat="1" applyFont="1"/>
    <xf numFmtId="0" fontId="1" fillId="3" borderId="0" xfId="0" applyFont="1" applyFill="1" applyBorder="1"/>
    <xf numFmtId="0" fontId="3" fillId="3" borderId="0" xfId="0" applyNumberFormat="1" applyFont="1" applyFill="1" applyBorder="1" applyAlignment="1">
      <alignment horizontal="left" vertical="top" wrapText="1" readingOrder="1"/>
    </xf>
    <xf numFmtId="0" fontId="1" fillId="3" borderId="0" xfId="0" applyFont="1" applyFill="1" applyBorder="1"/>
    <xf numFmtId="0" fontId="3" fillId="3" borderId="0" xfId="0" applyNumberFormat="1" applyFont="1" applyFill="1" applyBorder="1" applyAlignment="1">
      <alignment horizontal="center" vertical="top" wrapText="1" readingOrder="1"/>
    </xf>
    <xf numFmtId="0" fontId="4" fillId="3" borderId="0" xfId="0" applyNumberFormat="1" applyFont="1" applyFill="1" applyBorder="1" applyAlignment="1">
      <alignment horizontal="center" vertical="top" wrapText="1" readingOrder="1"/>
    </xf>
    <xf numFmtId="0" fontId="2" fillId="3" borderId="0" xfId="0" applyNumberFormat="1" applyFont="1" applyFill="1" applyBorder="1" applyAlignment="1">
      <alignment horizontal="right" vertical="top" wrapText="1" readingOrder="1"/>
    </xf>
    <xf numFmtId="0" fontId="3" fillId="3" borderId="1" xfId="0" applyNumberFormat="1" applyFont="1" applyFill="1" applyBorder="1" applyAlignment="1">
      <alignment horizontal="center" vertical="center" wrapText="1" readingOrder="1"/>
    </xf>
    <xf numFmtId="0" fontId="3" fillId="3" borderId="4" xfId="0" applyNumberFormat="1" applyFont="1" applyFill="1" applyBorder="1" applyAlignment="1">
      <alignment horizontal="center" vertical="center" wrapText="1" readingOrder="1"/>
    </xf>
    <xf numFmtId="0" fontId="1" fillId="3" borderId="5" xfId="0" applyNumberFormat="1" applyFont="1" applyFill="1" applyBorder="1" applyAlignment="1">
      <alignment vertical="center" wrapText="1"/>
    </xf>
    <xf numFmtId="0" fontId="1" fillId="3" borderId="6" xfId="0" applyNumberFormat="1" applyFont="1" applyFill="1" applyBorder="1" applyAlignment="1">
      <alignment vertical="center" wrapText="1"/>
    </xf>
    <xf numFmtId="0" fontId="3" fillId="3" borderId="10" xfId="0" applyNumberFormat="1" applyFont="1" applyFill="1" applyBorder="1" applyAlignment="1">
      <alignment horizontal="center" vertical="center" wrapText="1" readingOrder="1"/>
    </xf>
    <xf numFmtId="0" fontId="3" fillId="3" borderId="7" xfId="0" applyNumberFormat="1" applyFont="1" applyFill="1" applyBorder="1" applyAlignment="1">
      <alignment horizontal="center" vertical="center" wrapText="1" readingOrder="1"/>
    </xf>
    <xf numFmtId="0" fontId="3" fillId="3" borderId="4" xfId="0" applyNumberFormat="1" applyFont="1" applyFill="1" applyBorder="1" applyAlignment="1">
      <alignment horizontal="center" vertical="center" wrapText="1" readingOrder="1"/>
    </xf>
    <xf numFmtId="0" fontId="1" fillId="3" borderId="0" xfId="0" applyFont="1" applyFill="1" applyBorder="1" applyAlignment="1">
      <alignment vertical="center"/>
    </xf>
    <xf numFmtId="0" fontId="5" fillId="3" borderId="4" xfId="0" applyNumberFormat="1" applyFont="1" applyFill="1" applyBorder="1" applyAlignment="1">
      <alignment horizontal="center" vertical="center" wrapText="1" readingOrder="1"/>
    </xf>
    <xf numFmtId="0" fontId="5" fillId="3" borderId="4" xfId="0" applyNumberFormat="1" applyFont="1" applyFill="1" applyBorder="1" applyAlignment="1">
      <alignment vertical="center" wrapText="1" readingOrder="1"/>
    </xf>
    <xf numFmtId="164" fontId="5" fillId="3" borderId="4" xfId="0" applyNumberFormat="1" applyFont="1" applyFill="1" applyBorder="1" applyAlignment="1">
      <alignment horizontal="right" vertical="center" wrapText="1" readingOrder="1"/>
    </xf>
    <xf numFmtId="9" fontId="5" fillId="3" borderId="4" xfId="1" applyFont="1" applyFill="1" applyBorder="1" applyAlignment="1">
      <alignment horizontal="right" vertical="center" wrapText="1" readingOrder="1"/>
    </xf>
    <xf numFmtId="0" fontId="5" fillId="3" borderId="4" xfId="0" applyNumberFormat="1" applyFont="1" applyFill="1" applyBorder="1" applyAlignment="1">
      <alignment horizontal="right" vertical="center" wrapText="1" readingOrder="1"/>
    </xf>
    <xf numFmtId="164" fontId="1" fillId="3" borderId="0" xfId="0" applyNumberFormat="1" applyFont="1" applyFill="1" applyBorder="1"/>
    <xf numFmtId="0" fontId="6" fillId="3" borderId="4" xfId="0" applyNumberFormat="1" applyFont="1" applyFill="1" applyBorder="1" applyAlignment="1">
      <alignment horizontal="center" vertical="center" wrapText="1" readingOrder="1"/>
    </xf>
    <xf numFmtId="0" fontId="6" fillId="3" borderId="4" xfId="0" applyNumberFormat="1" applyFont="1" applyFill="1" applyBorder="1" applyAlignment="1">
      <alignment vertical="center" wrapText="1" readingOrder="1"/>
    </xf>
    <xf numFmtId="164" fontId="6" fillId="3" borderId="4" xfId="0" applyNumberFormat="1" applyFont="1" applyFill="1" applyBorder="1" applyAlignment="1">
      <alignment horizontal="right" vertical="center" wrapText="1" readingOrder="1"/>
    </xf>
    <xf numFmtId="0" fontId="6" fillId="3" borderId="4" xfId="0" applyNumberFormat="1" applyFont="1" applyFill="1" applyBorder="1" applyAlignment="1">
      <alignment horizontal="right" vertical="center" wrapText="1" readingOrder="1"/>
    </xf>
    <xf numFmtId="9" fontId="6" fillId="3" borderId="4" xfId="1" applyFont="1" applyFill="1" applyBorder="1" applyAlignment="1">
      <alignment horizontal="right" vertical="center" wrapText="1" readingOrder="1"/>
    </xf>
    <xf numFmtId="164" fontId="15" fillId="3" borderId="13" xfId="0" applyNumberFormat="1" applyFont="1" applyFill="1" applyBorder="1" applyAlignment="1">
      <alignment horizontal="right" vertical="center" wrapText="1" readingOrder="1"/>
    </xf>
    <xf numFmtId="0" fontId="2" fillId="3" borderId="0" xfId="0" applyNumberFormat="1" applyFont="1" applyFill="1" applyBorder="1" applyAlignment="1">
      <alignment horizontal="center" vertical="top" wrapText="1" readingOrder="1"/>
    </xf>
  </cellXfs>
  <cellStyles count="8">
    <cellStyle name="Comma" xfId="6" builtinId="3"/>
    <cellStyle name="Comma 18" xfId="3"/>
    <cellStyle name="Normal" xfId="0" builtinId="0"/>
    <cellStyle name="Normal 2" xfId="4"/>
    <cellStyle name="Normal 20 2" xfId="5"/>
    <cellStyle name="Normal 21" xfId="2"/>
    <cellStyle name="Normal_Khối SNGD" xfId="7"/>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6"/>
  <sheetViews>
    <sheetView showGridLines="0" tabSelected="1" topLeftCell="A7" workbookViewId="0">
      <selection activeCell="B1" sqref="B1:F1"/>
    </sheetView>
  </sheetViews>
  <sheetFormatPr defaultRowHeight="15" x14ac:dyDescent="0.25"/>
  <cols>
    <col min="1" max="1" width="1.7109375" customWidth="1"/>
    <col min="2" max="2" width="6" customWidth="1"/>
    <col min="3" max="3" width="12.7109375" customWidth="1"/>
    <col min="4" max="4" width="13" customWidth="1"/>
    <col min="5" max="5" width="10.7109375" customWidth="1"/>
    <col min="6" max="6" width="8" customWidth="1"/>
    <col min="7" max="7" width="6.7109375" customWidth="1"/>
    <col min="8" max="8" width="0" hidden="1" customWidth="1"/>
    <col min="9" max="9" width="14.7109375" customWidth="1"/>
    <col min="10" max="10" width="0" hidden="1" customWidth="1"/>
    <col min="11" max="11" width="16.7109375" customWidth="1"/>
    <col min="12" max="12" width="8.85546875" customWidth="1"/>
    <col min="13" max="13" width="0.140625" customWidth="1"/>
    <col min="14" max="14" width="0" hidden="1" customWidth="1"/>
    <col min="15" max="15" width="2.5703125" customWidth="1"/>
  </cols>
  <sheetData>
    <row r="1" spans="2:13" ht="42" customHeight="1" x14ac:dyDescent="0.25">
      <c r="B1" s="147" t="s">
        <v>533</v>
      </c>
      <c r="C1" s="148"/>
      <c r="D1" s="148"/>
      <c r="E1" s="148"/>
      <c r="F1" s="148"/>
      <c r="I1" s="11"/>
      <c r="J1" s="146" t="s">
        <v>532</v>
      </c>
      <c r="K1" s="139"/>
      <c r="L1" s="139"/>
      <c r="M1" s="139"/>
    </row>
    <row r="2" spans="2:13" ht="47.25" customHeight="1" x14ac:dyDescent="0.25">
      <c r="B2" s="136" t="s">
        <v>685</v>
      </c>
      <c r="C2" s="137"/>
      <c r="D2" s="137"/>
      <c r="E2" s="137"/>
      <c r="F2" s="137"/>
      <c r="G2" s="137"/>
      <c r="H2" s="137"/>
      <c r="I2" s="137"/>
      <c r="J2" s="137"/>
      <c r="K2" s="137"/>
      <c r="L2" s="137"/>
      <c r="M2" s="137"/>
    </row>
    <row r="3" spans="2:13" ht="18" customHeight="1" x14ac:dyDescent="0.25">
      <c r="B3" s="138" t="s">
        <v>0</v>
      </c>
      <c r="C3" s="139"/>
      <c r="D3" s="139"/>
      <c r="E3" s="139"/>
      <c r="F3" s="139"/>
      <c r="G3" s="139"/>
      <c r="H3" s="139"/>
      <c r="I3" s="139"/>
      <c r="J3" s="139"/>
      <c r="K3" s="139"/>
      <c r="L3" s="139"/>
      <c r="M3" s="139"/>
    </row>
    <row r="4" spans="2:13" x14ac:dyDescent="0.25">
      <c r="B4" s="3" t="s">
        <v>1</v>
      </c>
      <c r="C4" s="140" t="s">
        <v>1</v>
      </c>
      <c r="D4" s="141"/>
      <c r="E4" s="142"/>
      <c r="F4" s="140" t="s">
        <v>1</v>
      </c>
      <c r="G4" s="142"/>
      <c r="I4" s="1" t="s">
        <v>1</v>
      </c>
      <c r="K4" s="143" t="s">
        <v>2</v>
      </c>
      <c r="L4" s="144"/>
      <c r="M4" s="145"/>
    </row>
    <row r="5" spans="2:13" ht="21.75" customHeight="1" x14ac:dyDescent="0.25">
      <c r="B5" s="4" t="s">
        <v>3</v>
      </c>
      <c r="C5" s="154" t="s">
        <v>4</v>
      </c>
      <c r="D5" s="155"/>
      <c r="E5" s="156"/>
      <c r="F5" s="154" t="s">
        <v>5</v>
      </c>
      <c r="G5" s="156"/>
      <c r="H5" s="5"/>
      <c r="I5" s="4" t="s">
        <v>6</v>
      </c>
      <c r="J5" s="5"/>
      <c r="K5" s="6" t="s">
        <v>7</v>
      </c>
      <c r="L5" s="157" t="s">
        <v>8</v>
      </c>
      <c r="M5" s="151"/>
    </row>
    <row r="6" spans="2:13" ht="23.25" customHeight="1" x14ac:dyDescent="0.25">
      <c r="B6" s="4" t="s">
        <v>9</v>
      </c>
      <c r="C6" s="154" t="s">
        <v>10</v>
      </c>
      <c r="D6" s="155"/>
      <c r="E6" s="156"/>
      <c r="F6" s="154" t="s">
        <v>11</v>
      </c>
      <c r="G6" s="156"/>
      <c r="H6" s="5"/>
      <c r="I6" s="4" t="s">
        <v>12</v>
      </c>
      <c r="J6" s="5"/>
      <c r="K6" s="6" t="s">
        <v>13</v>
      </c>
      <c r="L6" s="157" t="s">
        <v>14</v>
      </c>
      <c r="M6" s="151"/>
    </row>
    <row r="7" spans="2:13" ht="26.25" customHeight="1" x14ac:dyDescent="0.25">
      <c r="B7" s="7" t="s">
        <v>9</v>
      </c>
      <c r="C7" s="149" t="s">
        <v>15</v>
      </c>
      <c r="D7" s="150"/>
      <c r="E7" s="151"/>
      <c r="F7" s="152">
        <v>317287461371</v>
      </c>
      <c r="G7" s="151"/>
      <c r="H7" s="5"/>
      <c r="I7" s="8">
        <v>680341194546</v>
      </c>
      <c r="J7" s="5"/>
      <c r="K7" s="8">
        <v>363053733175</v>
      </c>
      <c r="L7" s="153" t="s">
        <v>16</v>
      </c>
      <c r="M7" s="151"/>
    </row>
    <row r="8" spans="2:13" ht="26.25" customHeight="1" x14ac:dyDescent="0.25">
      <c r="B8" s="7" t="s">
        <v>17</v>
      </c>
      <c r="C8" s="149" t="s">
        <v>18</v>
      </c>
      <c r="D8" s="150"/>
      <c r="E8" s="151"/>
      <c r="F8" s="152">
        <v>0</v>
      </c>
      <c r="G8" s="151"/>
      <c r="H8" s="5"/>
      <c r="I8" s="8">
        <v>298336320988</v>
      </c>
      <c r="J8" s="5"/>
      <c r="K8" s="8">
        <v>298336320988</v>
      </c>
      <c r="L8" s="153" t="s">
        <v>1</v>
      </c>
      <c r="M8" s="151"/>
    </row>
    <row r="9" spans="2:13" ht="26.25" customHeight="1" x14ac:dyDescent="0.25">
      <c r="B9" s="9" t="s">
        <v>11</v>
      </c>
      <c r="C9" s="158" t="s">
        <v>19</v>
      </c>
      <c r="D9" s="150"/>
      <c r="E9" s="151"/>
      <c r="F9" s="159">
        <v>0</v>
      </c>
      <c r="G9" s="151"/>
      <c r="H9" s="5"/>
      <c r="I9" s="10">
        <v>3801842457</v>
      </c>
      <c r="J9" s="5"/>
      <c r="K9" s="10">
        <v>3801842457</v>
      </c>
      <c r="L9" s="160" t="s">
        <v>1</v>
      </c>
      <c r="M9" s="151"/>
    </row>
    <row r="10" spans="2:13" ht="26.25" customHeight="1" x14ac:dyDescent="0.25">
      <c r="B10" s="9" t="s">
        <v>12</v>
      </c>
      <c r="C10" s="158" t="s">
        <v>20</v>
      </c>
      <c r="D10" s="150"/>
      <c r="E10" s="151"/>
      <c r="F10" s="159">
        <v>0</v>
      </c>
      <c r="G10" s="151"/>
      <c r="H10" s="5"/>
      <c r="I10" s="10">
        <v>294534478531</v>
      </c>
      <c r="J10" s="5"/>
      <c r="K10" s="10">
        <v>294534478531</v>
      </c>
      <c r="L10" s="160" t="s">
        <v>1</v>
      </c>
      <c r="M10" s="151"/>
    </row>
    <row r="11" spans="2:13" ht="26.25" customHeight="1" x14ac:dyDescent="0.25">
      <c r="B11" s="7" t="s">
        <v>21</v>
      </c>
      <c r="C11" s="149" t="s">
        <v>22</v>
      </c>
      <c r="D11" s="150"/>
      <c r="E11" s="151"/>
      <c r="F11" s="152">
        <v>42471000000</v>
      </c>
      <c r="G11" s="151"/>
      <c r="H11" s="5"/>
      <c r="I11" s="8">
        <v>311542869425</v>
      </c>
      <c r="J11" s="5"/>
      <c r="K11" s="8">
        <v>269071869425</v>
      </c>
      <c r="L11" s="153" t="s">
        <v>23</v>
      </c>
      <c r="M11" s="151"/>
    </row>
    <row r="12" spans="2:13" ht="26.25" customHeight="1" x14ac:dyDescent="0.25">
      <c r="B12" s="9" t="s">
        <v>24</v>
      </c>
      <c r="C12" s="158" t="s">
        <v>25</v>
      </c>
      <c r="D12" s="150"/>
      <c r="E12" s="151"/>
      <c r="F12" s="159">
        <v>42471000000</v>
      </c>
      <c r="G12" s="151"/>
      <c r="H12" s="5"/>
      <c r="I12" s="10">
        <v>42471000000</v>
      </c>
      <c r="J12" s="5"/>
      <c r="K12" s="10">
        <v>0</v>
      </c>
      <c r="L12" s="160" t="s">
        <v>26</v>
      </c>
      <c r="M12" s="151"/>
    </row>
    <row r="13" spans="2:13" ht="26.25" customHeight="1" x14ac:dyDescent="0.25">
      <c r="B13" s="9" t="s">
        <v>24</v>
      </c>
      <c r="C13" s="158" t="s">
        <v>27</v>
      </c>
      <c r="D13" s="150"/>
      <c r="E13" s="151"/>
      <c r="F13" s="159">
        <v>0</v>
      </c>
      <c r="G13" s="151"/>
      <c r="H13" s="5"/>
      <c r="I13" s="10">
        <v>0</v>
      </c>
      <c r="J13" s="5"/>
      <c r="K13" s="10">
        <v>0</v>
      </c>
      <c r="L13" s="160" t="s">
        <v>1</v>
      </c>
      <c r="M13" s="151"/>
    </row>
    <row r="14" spans="2:13" ht="26.25" customHeight="1" x14ac:dyDescent="0.25">
      <c r="B14" s="9" t="s">
        <v>24</v>
      </c>
      <c r="C14" s="158" t="s">
        <v>28</v>
      </c>
      <c r="D14" s="150"/>
      <c r="E14" s="151"/>
      <c r="F14" s="159">
        <v>0</v>
      </c>
      <c r="G14" s="151"/>
      <c r="H14" s="5"/>
      <c r="I14" s="10">
        <v>269071869425</v>
      </c>
      <c r="J14" s="5"/>
      <c r="K14" s="10">
        <v>269071869425</v>
      </c>
      <c r="L14" s="160" t="s">
        <v>1</v>
      </c>
      <c r="M14" s="151"/>
    </row>
    <row r="15" spans="2:13" ht="30.75" customHeight="1" x14ac:dyDescent="0.25">
      <c r="B15" s="7" t="s">
        <v>29</v>
      </c>
      <c r="C15" s="149" t="s">
        <v>30</v>
      </c>
      <c r="D15" s="150"/>
      <c r="E15" s="151"/>
      <c r="F15" s="152">
        <v>0</v>
      </c>
      <c r="G15" s="151"/>
      <c r="H15" s="5"/>
      <c r="I15" s="8">
        <v>0</v>
      </c>
      <c r="J15" s="5"/>
      <c r="K15" s="8">
        <v>0</v>
      </c>
      <c r="L15" s="153" t="s">
        <v>1</v>
      </c>
      <c r="M15" s="151"/>
    </row>
    <row r="16" spans="2:13" ht="26.25" customHeight="1" x14ac:dyDescent="0.25">
      <c r="B16" s="7" t="s">
        <v>31</v>
      </c>
      <c r="C16" s="149" t="s">
        <v>32</v>
      </c>
      <c r="D16" s="150"/>
      <c r="E16" s="151"/>
      <c r="F16" s="152">
        <v>0</v>
      </c>
      <c r="G16" s="151"/>
      <c r="H16" s="5"/>
      <c r="I16" s="8">
        <v>69367735333</v>
      </c>
      <c r="J16" s="5"/>
      <c r="K16" s="8">
        <v>69367735333</v>
      </c>
      <c r="L16" s="153" t="s">
        <v>1</v>
      </c>
      <c r="M16" s="151"/>
    </row>
    <row r="17" spans="2:13" ht="26.25" customHeight="1" x14ac:dyDescent="0.25">
      <c r="B17" s="7" t="s">
        <v>33</v>
      </c>
      <c r="C17" s="149" t="s">
        <v>34</v>
      </c>
      <c r="D17" s="150"/>
      <c r="E17" s="151"/>
      <c r="F17" s="152">
        <v>0</v>
      </c>
      <c r="G17" s="151"/>
      <c r="H17" s="5"/>
      <c r="I17" s="8">
        <v>506500000</v>
      </c>
      <c r="J17" s="5"/>
      <c r="K17" s="8">
        <v>506500000</v>
      </c>
      <c r="L17" s="153" t="s">
        <v>1</v>
      </c>
      <c r="M17" s="151"/>
    </row>
    <row r="18" spans="2:13" ht="26.25" customHeight="1" x14ac:dyDescent="0.25">
      <c r="B18" s="7" t="s">
        <v>35</v>
      </c>
      <c r="C18" s="149" t="s">
        <v>36</v>
      </c>
      <c r="D18" s="150"/>
      <c r="E18" s="151"/>
      <c r="F18" s="152">
        <v>0</v>
      </c>
      <c r="G18" s="151"/>
      <c r="H18" s="5"/>
      <c r="I18" s="8">
        <v>587768800</v>
      </c>
      <c r="J18" s="5"/>
      <c r="K18" s="8">
        <v>587768800</v>
      </c>
      <c r="L18" s="153" t="s">
        <v>1</v>
      </c>
      <c r="M18" s="151"/>
    </row>
    <row r="19" spans="2:13" ht="26.25" customHeight="1" x14ac:dyDescent="0.25">
      <c r="B19" s="7" t="s">
        <v>10</v>
      </c>
      <c r="C19" s="149" t="s">
        <v>37</v>
      </c>
      <c r="D19" s="150"/>
      <c r="E19" s="151"/>
      <c r="F19" s="152">
        <v>317287461371</v>
      </c>
      <c r="G19" s="151"/>
      <c r="H19" s="5"/>
      <c r="I19" s="8">
        <v>651251926782</v>
      </c>
      <c r="J19" s="5"/>
      <c r="K19" s="8">
        <v>333964465411</v>
      </c>
      <c r="L19" s="153" t="s">
        <v>38</v>
      </c>
      <c r="M19" s="151"/>
    </row>
    <row r="20" spans="2:13" ht="26.25" customHeight="1" x14ac:dyDescent="0.25">
      <c r="B20" s="7" t="s">
        <v>17</v>
      </c>
      <c r="C20" s="149" t="s">
        <v>39</v>
      </c>
      <c r="D20" s="150"/>
      <c r="E20" s="151"/>
      <c r="F20" s="152">
        <v>317287461371</v>
      </c>
      <c r="G20" s="151"/>
      <c r="H20" s="5"/>
      <c r="I20" s="8">
        <v>579763988733</v>
      </c>
      <c r="J20" s="5"/>
      <c r="K20" s="8">
        <v>262476527362</v>
      </c>
      <c r="L20" s="153" t="s">
        <v>40</v>
      </c>
      <c r="M20" s="151"/>
    </row>
    <row r="21" spans="2:13" ht="26.25" customHeight="1" x14ac:dyDescent="0.25">
      <c r="B21" s="9" t="s">
        <v>11</v>
      </c>
      <c r="C21" s="158" t="s">
        <v>41</v>
      </c>
      <c r="D21" s="150"/>
      <c r="E21" s="151"/>
      <c r="F21" s="159">
        <v>268203461371</v>
      </c>
      <c r="G21" s="151"/>
      <c r="H21" s="5"/>
      <c r="I21" s="10">
        <v>315912378206</v>
      </c>
      <c r="J21" s="5"/>
      <c r="K21" s="10">
        <v>47708916835</v>
      </c>
      <c r="L21" s="160" t="s">
        <v>42</v>
      </c>
      <c r="M21" s="151"/>
    </row>
    <row r="22" spans="2:13" ht="26.25" customHeight="1" x14ac:dyDescent="0.25">
      <c r="B22" s="9" t="s">
        <v>12</v>
      </c>
      <c r="C22" s="158" t="s">
        <v>43</v>
      </c>
      <c r="D22" s="150"/>
      <c r="E22" s="151"/>
      <c r="F22" s="159">
        <v>46834000000</v>
      </c>
      <c r="G22" s="151"/>
      <c r="H22" s="5"/>
      <c r="I22" s="10">
        <v>263851610527</v>
      </c>
      <c r="J22" s="5"/>
      <c r="K22" s="10">
        <v>217017610527</v>
      </c>
      <c r="L22" s="160" t="s">
        <v>44</v>
      </c>
      <c r="M22" s="151"/>
    </row>
    <row r="23" spans="2:13" ht="26.25" customHeight="1" x14ac:dyDescent="0.25">
      <c r="B23" s="9" t="s">
        <v>45</v>
      </c>
      <c r="C23" s="158" t="s">
        <v>46</v>
      </c>
      <c r="D23" s="150"/>
      <c r="E23" s="151"/>
      <c r="F23" s="159">
        <v>0</v>
      </c>
      <c r="G23" s="151"/>
      <c r="H23" s="5"/>
      <c r="I23" s="10">
        <v>0</v>
      </c>
      <c r="J23" s="5"/>
      <c r="K23" s="10">
        <v>0</v>
      </c>
      <c r="L23" s="160" t="s">
        <v>1</v>
      </c>
      <c r="M23" s="151"/>
    </row>
    <row r="24" spans="2:13" ht="26.25" customHeight="1" x14ac:dyDescent="0.25">
      <c r="B24" s="9" t="s">
        <v>47</v>
      </c>
      <c r="C24" s="158" t="s">
        <v>48</v>
      </c>
      <c r="D24" s="150"/>
      <c r="E24" s="151"/>
      <c r="F24" s="159">
        <v>0</v>
      </c>
      <c r="G24" s="151"/>
      <c r="H24" s="5"/>
      <c r="I24" s="10">
        <v>0</v>
      </c>
      <c r="J24" s="5"/>
      <c r="K24" s="10">
        <v>0</v>
      </c>
      <c r="L24" s="160" t="s">
        <v>1</v>
      </c>
      <c r="M24" s="151"/>
    </row>
    <row r="25" spans="2:13" ht="26.25" customHeight="1" x14ac:dyDescent="0.25">
      <c r="B25" s="9" t="s">
        <v>49</v>
      </c>
      <c r="C25" s="158" t="s">
        <v>50</v>
      </c>
      <c r="D25" s="150"/>
      <c r="E25" s="151"/>
      <c r="F25" s="159">
        <v>0</v>
      </c>
      <c r="G25" s="151"/>
      <c r="H25" s="5"/>
      <c r="I25" s="10">
        <v>0</v>
      </c>
      <c r="J25" s="5"/>
      <c r="K25" s="10">
        <v>0</v>
      </c>
      <c r="L25" s="160" t="s">
        <v>1</v>
      </c>
      <c r="M25" s="151"/>
    </row>
    <row r="26" spans="2:13" ht="26.25" customHeight="1" x14ac:dyDescent="0.25">
      <c r="B26" s="9" t="s">
        <v>51</v>
      </c>
      <c r="C26" s="158" t="s">
        <v>52</v>
      </c>
      <c r="D26" s="150"/>
      <c r="E26" s="151"/>
      <c r="F26" s="159">
        <v>2250000000</v>
      </c>
      <c r="G26" s="151"/>
      <c r="H26" s="5"/>
      <c r="I26" s="10">
        <v>0</v>
      </c>
      <c r="J26" s="5"/>
      <c r="K26" s="10"/>
      <c r="L26" s="160" t="s">
        <v>53</v>
      </c>
      <c r="M26" s="151"/>
    </row>
    <row r="27" spans="2:13" ht="26.25" customHeight="1" x14ac:dyDescent="0.25">
      <c r="B27" s="7" t="s">
        <v>21</v>
      </c>
      <c r="C27" s="149" t="s">
        <v>54</v>
      </c>
      <c r="D27" s="150"/>
      <c r="E27" s="151"/>
      <c r="F27" s="152">
        <v>0</v>
      </c>
      <c r="G27" s="151"/>
      <c r="H27" s="5"/>
      <c r="I27" s="8">
        <v>0</v>
      </c>
      <c r="J27" s="5"/>
      <c r="K27" s="8">
        <v>0</v>
      </c>
      <c r="L27" s="153" t="s">
        <v>1</v>
      </c>
      <c r="M27" s="151"/>
    </row>
    <row r="28" spans="2:13" ht="26.25" customHeight="1" x14ac:dyDescent="0.25">
      <c r="B28" s="9" t="s">
        <v>11</v>
      </c>
      <c r="C28" s="158" t="s">
        <v>55</v>
      </c>
      <c r="D28" s="150"/>
      <c r="E28" s="151"/>
      <c r="F28" s="159">
        <v>0</v>
      </c>
      <c r="G28" s="151"/>
      <c r="H28" s="5"/>
      <c r="I28" s="10">
        <v>0</v>
      </c>
      <c r="J28" s="5"/>
      <c r="K28" s="10">
        <v>0</v>
      </c>
      <c r="L28" s="160" t="s">
        <v>1</v>
      </c>
      <c r="M28" s="151"/>
    </row>
    <row r="29" spans="2:13" ht="26.25" customHeight="1" x14ac:dyDescent="0.25">
      <c r="B29" s="9" t="s">
        <v>12</v>
      </c>
      <c r="C29" s="158" t="s">
        <v>56</v>
      </c>
      <c r="D29" s="150"/>
      <c r="E29" s="151"/>
      <c r="F29" s="159">
        <v>0</v>
      </c>
      <c r="G29" s="151"/>
      <c r="H29" s="5"/>
      <c r="I29" s="10">
        <v>0</v>
      </c>
      <c r="J29" s="5"/>
      <c r="K29" s="10">
        <v>0</v>
      </c>
      <c r="L29" s="160" t="s">
        <v>1</v>
      </c>
      <c r="M29" s="151"/>
    </row>
    <row r="30" spans="2:13" ht="26.25" customHeight="1" x14ac:dyDescent="0.25">
      <c r="B30" s="7" t="s">
        <v>29</v>
      </c>
      <c r="C30" s="149" t="s">
        <v>57</v>
      </c>
      <c r="D30" s="150"/>
      <c r="E30" s="151"/>
      <c r="F30" s="152">
        <v>0</v>
      </c>
      <c r="G30" s="151"/>
      <c r="H30" s="5"/>
      <c r="I30" s="8">
        <v>71095438049</v>
      </c>
      <c r="J30" s="5"/>
      <c r="K30" s="8">
        <v>71095438049</v>
      </c>
      <c r="L30" s="153" t="s">
        <v>1</v>
      </c>
      <c r="M30" s="151"/>
    </row>
    <row r="31" spans="2:13" s="131" customFormat="1" ht="26.25" customHeight="1" x14ac:dyDescent="0.25">
      <c r="B31" s="50" t="s">
        <v>31</v>
      </c>
      <c r="C31" s="149" t="s">
        <v>58</v>
      </c>
      <c r="D31" s="161"/>
      <c r="E31" s="162"/>
      <c r="F31" s="152">
        <v>0</v>
      </c>
      <c r="G31" s="162"/>
      <c r="H31" s="130"/>
      <c r="I31" s="49">
        <v>392500000</v>
      </c>
      <c r="J31" s="130"/>
      <c r="K31" s="49">
        <v>392500000</v>
      </c>
      <c r="L31" s="153" t="s">
        <v>1</v>
      </c>
      <c r="M31" s="162"/>
    </row>
    <row r="32" spans="2:13" ht="26.25" customHeight="1" x14ac:dyDescent="0.25">
      <c r="B32" s="9" t="s">
        <v>33</v>
      </c>
      <c r="C32" s="158" t="s">
        <v>59</v>
      </c>
      <c r="D32" s="150"/>
      <c r="E32" s="151"/>
      <c r="F32" s="159">
        <v>0</v>
      </c>
      <c r="G32" s="151"/>
      <c r="H32" s="5"/>
      <c r="I32" s="10">
        <v>0</v>
      </c>
      <c r="J32" s="5"/>
      <c r="K32" s="10">
        <v>0</v>
      </c>
      <c r="L32" s="160" t="s">
        <v>1</v>
      </c>
      <c r="M32" s="151"/>
    </row>
    <row r="33" spans="2:13" ht="26.25" customHeight="1" x14ac:dyDescent="0.25">
      <c r="B33" s="7" t="s">
        <v>60</v>
      </c>
      <c r="C33" s="149" t="s">
        <v>61</v>
      </c>
      <c r="D33" s="150"/>
      <c r="E33" s="151"/>
      <c r="F33" s="152">
        <v>0</v>
      </c>
      <c r="G33" s="151"/>
      <c r="H33" s="5"/>
      <c r="I33" s="8">
        <v>0</v>
      </c>
      <c r="J33" s="5"/>
      <c r="K33" s="8">
        <v>0</v>
      </c>
      <c r="L33" s="153" t="s">
        <v>1</v>
      </c>
      <c r="M33" s="151"/>
    </row>
    <row r="34" spans="2:13" ht="26.25" customHeight="1" x14ac:dyDescent="0.25">
      <c r="B34" s="9" t="s">
        <v>35</v>
      </c>
      <c r="C34" s="158" t="s">
        <v>62</v>
      </c>
      <c r="D34" s="150"/>
      <c r="E34" s="151"/>
      <c r="F34" s="159">
        <v>0</v>
      </c>
      <c r="G34" s="151"/>
      <c r="H34" s="5"/>
      <c r="I34" s="10">
        <v>0</v>
      </c>
      <c r="J34" s="5"/>
      <c r="K34" s="10">
        <v>0</v>
      </c>
      <c r="L34" s="160" t="s">
        <v>1</v>
      </c>
      <c r="M34" s="151"/>
    </row>
    <row r="35" spans="2:13" ht="26.25" customHeight="1" x14ac:dyDescent="0.25">
      <c r="B35" s="7" t="s">
        <v>63</v>
      </c>
      <c r="C35" s="149" t="s">
        <v>64</v>
      </c>
      <c r="D35" s="150"/>
      <c r="E35" s="151"/>
      <c r="F35" s="152">
        <v>0</v>
      </c>
      <c r="G35" s="151"/>
      <c r="H35" s="5"/>
      <c r="I35" s="8">
        <v>0</v>
      </c>
      <c r="J35" s="5"/>
      <c r="K35" s="8">
        <v>0</v>
      </c>
      <c r="L35" s="153" t="s">
        <v>1</v>
      </c>
      <c r="M35" s="151"/>
    </row>
    <row r="36" spans="2:13" ht="26.25" customHeight="1" x14ac:dyDescent="0.25">
      <c r="B36" s="9" t="s">
        <v>17</v>
      </c>
      <c r="C36" s="158" t="s">
        <v>65</v>
      </c>
      <c r="D36" s="150"/>
      <c r="E36" s="151"/>
      <c r="F36" s="159">
        <v>0</v>
      </c>
      <c r="G36" s="151"/>
      <c r="H36" s="5"/>
      <c r="I36" s="10">
        <v>0</v>
      </c>
      <c r="J36" s="5"/>
      <c r="K36" s="10">
        <v>0</v>
      </c>
      <c r="L36" s="160" t="s">
        <v>1</v>
      </c>
      <c r="M36" s="151"/>
    </row>
    <row r="37" spans="2:13" ht="26.25" customHeight="1" x14ac:dyDescent="0.25">
      <c r="B37" s="9" t="s">
        <v>21</v>
      </c>
      <c r="C37" s="158" t="s">
        <v>66</v>
      </c>
      <c r="D37" s="150"/>
      <c r="E37" s="151"/>
      <c r="F37" s="159">
        <v>0</v>
      </c>
      <c r="G37" s="151"/>
      <c r="H37" s="5"/>
      <c r="I37" s="10">
        <v>0</v>
      </c>
      <c r="J37" s="5"/>
      <c r="K37" s="10">
        <v>0</v>
      </c>
      <c r="L37" s="160" t="s">
        <v>1</v>
      </c>
      <c r="M37" s="151"/>
    </row>
    <row r="38" spans="2:13" ht="26.25" customHeight="1" x14ac:dyDescent="0.25">
      <c r="B38" s="7" t="s">
        <v>67</v>
      </c>
      <c r="C38" s="149" t="s">
        <v>68</v>
      </c>
      <c r="D38" s="150"/>
      <c r="E38" s="151"/>
      <c r="F38" s="152">
        <v>0</v>
      </c>
      <c r="G38" s="151"/>
      <c r="H38" s="5"/>
      <c r="I38" s="8">
        <v>0</v>
      </c>
      <c r="J38" s="5"/>
      <c r="K38" s="8">
        <v>0</v>
      </c>
      <c r="L38" s="153" t="s">
        <v>1</v>
      </c>
      <c r="M38" s="151"/>
    </row>
    <row r="39" spans="2:13" ht="26.25" customHeight="1" x14ac:dyDescent="0.25">
      <c r="B39" s="9" t="s">
        <v>17</v>
      </c>
      <c r="C39" s="158" t="s">
        <v>69</v>
      </c>
      <c r="D39" s="150"/>
      <c r="E39" s="151"/>
      <c r="F39" s="159">
        <v>0</v>
      </c>
      <c r="G39" s="151"/>
      <c r="H39" s="5"/>
      <c r="I39" s="10">
        <v>0</v>
      </c>
      <c r="J39" s="5"/>
      <c r="K39" s="10">
        <v>0</v>
      </c>
      <c r="L39" s="160" t="s">
        <v>1</v>
      </c>
      <c r="M39" s="151"/>
    </row>
    <row r="40" spans="2:13" ht="26.25" customHeight="1" x14ac:dyDescent="0.25">
      <c r="B40" s="9" t="s">
        <v>21</v>
      </c>
      <c r="C40" s="158" t="s">
        <v>70</v>
      </c>
      <c r="D40" s="150"/>
      <c r="E40" s="151"/>
      <c r="F40" s="159">
        <v>0</v>
      </c>
      <c r="G40" s="151"/>
      <c r="H40" s="5"/>
      <c r="I40" s="10">
        <v>0</v>
      </c>
      <c r="J40" s="5"/>
      <c r="K40" s="10">
        <v>0</v>
      </c>
      <c r="L40" s="160" t="s">
        <v>1</v>
      </c>
      <c r="M40" s="151"/>
    </row>
    <row r="41" spans="2:13" ht="26.25" customHeight="1" x14ac:dyDescent="0.25">
      <c r="B41" s="7" t="s">
        <v>71</v>
      </c>
      <c r="C41" s="149" t="s">
        <v>72</v>
      </c>
      <c r="D41" s="150"/>
      <c r="E41" s="151"/>
      <c r="F41" s="152">
        <v>0</v>
      </c>
      <c r="G41" s="151"/>
      <c r="H41" s="5"/>
      <c r="I41" s="8">
        <v>0</v>
      </c>
      <c r="J41" s="5"/>
      <c r="K41" s="8">
        <v>0</v>
      </c>
      <c r="L41" s="153" t="s">
        <v>1</v>
      </c>
      <c r="M41" s="151"/>
    </row>
    <row r="42" spans="2:13" ht="26.25" customHeight="1" x14ac:dyDescent="0.25">
      <c r="B42" s="9" t="s">
        <v>73</v>
      </c>
      <c r="C42" s="158" t="s">
        <v>74</v>
      </c>
      <c r="D42" s="150"/>
      <c r="E42" s="151"/>
      <c r="F42" s="159">
        <v>0</v>
      </c>
      <c r="G42" s="151"/>
      <c r="H42" s="5"/>
      <c r="I42" s="10">
        <v>0</v>
      </c>
      <c r="J42" s="5"/>
      <c r="K42" s="10">
        <v>0</v>
      </c>
      <c r="L42" s="160" t="s">
        <v>1</v>
      </c>
      <c r="M42" s="151"/>
    </row>
    <row r="43" spans="2:13" s="2" customFormat="1" ht="26.25" customHeight="1" x14ac:dyDescent="0.25">
      <c r="B43" s="15"/>
      <c r="C43" s="16"/>
      <c r="D43" s="17"/>
      <c r="E43" s="17"/>
      <c r="F43" s="18"/>
      <c r="G43" s="17"/>
      <c r="H43" s="5"/>
      <c r="I43" s="18"/>
      <c r="J43" s="5"/>
      <c r="K43" s="18"/>
      <c r="L43" s="19"/>
      <c r="M43" s="17"/>
    </row>
    <row r="44" spans="2:13" ht="13.5" customHeight="1" x14ac:dyDescent="0.25"/>
    <row r="45" spans="2:13" ht="36.75" hidden="1" customHeight="1" x14ac:dyDescent="0.25">
      <c r="B45" s="163" t="s">
        <v>75</v>
      </c>
      <c r="C45" s="139"/>
      <c r="E45" s="163" t="s">
        <v>76</v>
      </c>
      <c r="F45" s="139"/>
      <c r="H45" s="163" t="s">
        <v>77</v>
      </c>
      <c r="I45" s="139"/>
      <c r="J45" s="139"/>
      <c r="K45" s="139"/>
      <c r="L45" s="139"/>
      <c r="M45" s="139"/>
    </row>
    <row r="46" spans="2:13" ht="7.9" customHeight="1" x14ac:dyDescent="0.25"/>
  </sheetData>
  <mergeCells count="124">
    <mergeCell ref="B45:C45"/>
    <mergeCell ref="E45:F45"/>
    <mergeCell ref="H45:M45"/>
    <mergeCell ref="C41:E41"/>
    <mergeCell ref="F41:G41"/>
    <mergeCell ref="L41:M41"/>
    <mergeCell ref="C42:E42"/>
    <mergeCell ref="F42:G42"/>
    <mergeCell ref="L42:M42"/>
    <mergeCell ref="C39:E39"/>
    <mergeCell ref="F39:G39"/>
    <mergeCell ref="L39:M39"/>
    <mergeCell ref="C40:E40"/>
    <mergeCell ref="F40:G40"/>
    <mergeCell ref="L40:M40"/>
    <mergeCell ref="C37:E37"/>
    <mergeCell ref="F37:G37"/>
    <mergeCell ref="L37:M37"/>
    <mergeCell ref="C38:E38"/>
    <mergeCell ref="F38:G38"/>
    <mergeCell ref="L38:M38"/>
    <mergeCell ref="C35:E35"/>
    <mergeCell ref="F35:G35"/>
    <mergeCell ref="L35:M35"/>
    <mergeCell ref="C36:E36"/>
    <mergeCell ref="F36:G36"/>
    <mergeCell ref="L36:M36"/>
    <mergeCell ref="C33:E33"/>
    <mergeCell ref="F33:G33"/>
    <mergeCell ref="L33:M33"/>
    <mergeCell ref="C34:E34"/>
    <mergeCell ref="F34:G34"/>
    <mergeCell ref="L34:M34"/>
    <mergeCell ref="C31:E31"/>
    <mergeCell ref="F31:G31"/>
    <mergeCell ref="L31:M31"/>
    <mergeCell ref="C32:E32"/>
    <mergeCell ref="F32:G32"/>
    <mergeCell ref="L32:M32"/>
    <mergeCell ref="C29:E29"/>
    <mergeCell ref="F29:G29"/>
    <mergeCell ref="L29:M29"/>
    <mergeCell ref="C30:E30"/>
    <mergeCell ref="F30:G30"/>
    <mergeCell ref="L30:M30"/>
    <mergeCell ref="C27:E27"/>
    <mergeCell ref="F27:G27"/>
    <mergeCell ref="L27:M27"/>
    <mergeCell ref="C28:E28"/>
    <mergeCell ref="F28:G28"/>
    <mergeCell ref="L28:M28"/>
    <mergeCell ref="C25:E25"/>
    <mergeCell ref="F25:G25"/>
    <mergeCell ref="L25:M25"/>
    <mergeCell ref="C26:E26"/>
    <mergeCell ref="F26:G26"/>
    <mergeCell ref="L26:M26"/>
    <mergeCell ref="C23:E23"/>
    <mergeCell ref="F23:G23"/>
    <mergeCell ref="L23:M23"/>
    <mergeCell ref="C24:E24"/>
    <mergeCell ref="F24:G24"/>
    <mergeCell ref="L24:M24"/>
    <mergeCell ref="C21:E21"/>
    <mergeCell ref="F21:G21"/>
    <mergeCell ref="L21:M21"/>
    <mergeCell ref="C22:E22"/>
    <mergeCell ref="F22:G22"/>
    <mergeCell ref="L22:M22"/>
    <mergeCell ref="C19:E19"/>
    <mergeCell ref="F19:G19"/>
    <mergeCell ref="L19:M19"/>
    <mergeCell ref="C20:E20"/>
    <mergeCell ref="F20:G20"/>
    <mergeCell ref="L20:M20"/>
    <mergeCell ref="C17:E17"/>
    <mergeCell ref="F17:G17"/>
    <mergeCell ref="L17:M17"/>
    <mergeCell ref="C18:E18"/>
    <mergeCell ref="F18:G18"/>
    <mergeCell ref="L18:M18"/>
    <mergeCell ref="C15:E15"/>
    <mergeCell ref="F15:G15"/>
    <mergeCell ref="L15:M15"/>
    <mergeCell ref="C16:E16"/>
    <mergeCell ref="F16:G16"/>
    <mergeCell ref="L16:M16"/>
    <mergeCell ref="C13:E13"/>
    <mergeCell ref="F13:G13"/>
    <mergeCell ref="L13:M13"/>
    <mergeCell ref="C14:E14"/>
    <mergeCell ref="F14:G14"/>
    <mergeCell ref="L14:M14"/>
    <mergeCell ref="C11:E11"/>
    <mergeCell ref="F11:G11"/>
    <mergeCell ref="L11:M11"/>
    <mergeCell ref="C12:E12"/>
    <mergeCell ref="F12:G12"/>
    <mergeCell ref="L12:M12"/>
    <mergeCell ref="C9:E9"/>
    <mergeCell ref="F9:G9"/>
    <mergeCell ref="L9:M9"/>
    <mergeCell ref="C10:E10"/>
    <mergeCell ref="F10:G10"/>
    <mergeCell ref="L10:M10"/>
    <mergeCell ref="C8:E8"/>
    <mergeCell ref="F8:G8"/>
    <mergeCell ref="L8:M8"/>
    <mergeCell ref="C5:E5"/>
    <mergeCell ref="F5:G5"/>
    <mergeCell ref="L5:M5"/>
    <mergeCell ref="C6:E6"/>
    <mergeCell ref="F6:G6"/>
    <mergeCell ref="L6:M6"/>
    <mergeCell ref="B2:M2"/>
    <mergeCell ref="B3:M3"/>
    <mergeCell ref="C4:E4"/>
    <mergeCell ref="F4:G4"/>
    <mergeCell ref="K4:M4"/>
    <mergeCell ref="J1:M1"/>
    <mergeCell ref="B1:F1"/>
    <mergeCell ref="C7:E7"/>
    <mergeCell ref="F7:G7"/>
    <mergeCell ref="L7:M7"/>
  </mergeCells>
  <pageMargins left="0.196850393700787" right="0.196850393700787" top="0.196850393700787" bottom="0.58851968503937002" header="0.196850393700787" footer="0.196850393700787"/>
  <pageSetup paperSize="9" orientation="portrait" horizontalDpi="300" verticalDpi="300" r:id="rId1"/>
  <headerFooter alignWithMargins="0">
    <oddFooter>&amp;C&amp;"Arial,Regular"&amp;10&amp;P/&amp;N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46" workbookViewId="0">
      <selection activeCell="A2" sqref="A2:E2"/>
    </sheetView>
  </sheetViews>
  <sheetFormatPr defaultRowHeight="15" x14ac:dyDescent="0.25"/>
  <cols>
    <col min="1" max="1" width="5.5703125" customWidth="1"/>
    <col min="2" max="2" width="13.7109375" customWidth="1"/>
    <col min="3" max="3" width="10.85546875" customWidth="1"/>
    <col min="4" max="4" width="3.7109375" customWidth="1"/>
    <col min="5" max="5" width="7" customWidth="1"/>
    <col min="6" max="6" width="7.28515625" customWidth="1"/>
    <col min="7" max="7" width="2.85546875" customWidth="1"/>
    <col min="8" max="8" width="9.28515625" customWidth="1"/>
    <col min="9" max="9" width="1.140625" customWidth="1"/>
    <col min="10" max="10" width="13.140625" customWidth="1"/>
    <col min="11" max="11" width="7.7109375" customWidth="1"/>
    <col min="12" max="12" width="5.5703125" customWidth="1"/>
    <col min="13" max="13" width="8.85546875" customWidth="1"/>
    <col min="14" max="14" width="5.140625" customWidth="1"/>
    <col min="15" max="15" width="5" customWidth="1"/>
    <col min="16" max="16" width="0" hidden="1" customWidth="1"/>
    <col min="17" max="17" width="1" customWidth="1"/>
    <col min="19" max="19" width="14.42578125" customWidth="1"/>
    <col min="20" max="20" width="15.7109375" customWidth="1"/>
  </cols>
  <sheetData>
    <row r="1" spans="1:20" ht="7.35" customHeight="1" x14ac:dyDescent="0.25"/>
    <row r="2" spans="1:20" ht="48" customHeight="1" x14ac:dyDescent="0.25">
      <c r="A2" s="147" t="s">
        <v>533</v>
      </c>
      <c r="B2" s="148"/>
      <c r="C2" s="148"/>
      <c r="D2" s="148"/>
      <c r="E2" s="148"/>
      <c r="L2" s="146" t="s">
        <v>535</v>
      </c>
      <c r="M2" s="139"/>
      <c r="N2" s="139"/>
      <c r="O2" s="139"/>
    </row>
    <row r="3" spans="1:20" ht="59.25" customHeight="1" x14ac:dyDescent="0.25">
      <c r="A3" s="164" t="s">
        <v>686</v>
      </c>
      <c r="B3" s="139"/>
      <c r="C3" s="139"/>
      <c r="D3" s="139"/>
      <c r="E3" s="139"/>
      <c r="F3" s="139"/>
      <c r="G3" s="139"/>
      <c r="H3" s="139"/>
      <c r="I3" s="139"/>
      <c r="J3" s="139"/>
      <c r="K3" s="139"/>
      <c r="L3" s="139"/>
      <c r="M3" s="139"/>
      <c r="N3" s="139"/>
      <c r="O3" s="139"/>
    </row>
    <row r="4" spans="1:20" ht="18" customHeight="1" x14ac:dyDescent="0.25">
      <c r="A4" s="138" t="s">
        <v>0</v>
      </c>
      <c r="B4" s="139"/>
      <c r="C4" s="139"/>
      <c r="D4" s="139"/>
      <c r="E4" s="139"/>
      <c r="F4" s="139"/>
      <c r="G4" s="139"/>
      <c r="H4" s="139"/>
      <c r="I4" s="139"/>
      <c r="J4" s="139"/>
      <c r="K4" s="139"/>
      <c r="L4" s="139"/>
      <c r="M4" s="139"/>
      <c r="N4" s="139"/>
      <c r="O4" s="139"/>
    </row>
    <row r="5" spans="1:20" x14ac:dyDescent="0.25">
      <c r="A5" s="12" t="s">
        <v>1</v>
      </c>
      <c r="B5" s="165" t="s">
        <v>1</v>
      </c>
      <c r="C5" s="166"/>
      <c r="D5" s="167"/>
      <c r="E5" s="157" t="s">
        <v>5</v>
      </c>
      <c r="F5" s="150"/>
      <c r="G5" s="150"/>
      <c r="H5" s="150"/>
      <c r="I5" s="151"/>
      <c r="J5" s="165" t="s">
        <v>6</v>
      </c>
      <c r="K5" s="166"/>
      <c r="L5" s="167"/>
      <c r="M5" s="165" t="s">
        <v>78</v>
      </c>
      <c r="N5" s="166"/>
      <c r="O5" s="167"/>
    </row>
    <row r="6" spans="1:20" ht="16.5" customHeight="1" x14ac:dyDescent="0.25">
      <c r="A6" s="4" t="s">
        <v>3</v>
      </c>
      <c r="B6" s="154" t="s">
        <v>79</v>
      </c>
      <c r="C6" s="155"/>
      <c r="D6" s="156"/>
      <c r="E6" s="157" t="s">
        <v>80</v>
      </c>
      <c r="F6" s="151"/>
      <c r="G6" s="157" t="s">
        <v>81</v>
      </c>
      <c r="H6" s="150"/>
      <c r="I6" s="151"/>
      <c r="J6" s="6" t="s">
        <v>80</v>
      </c>
      <c r="K6" s="157" t="s">
        <v>82</v>
      </c>
      <c r="L6" s="151"/>
      <c r="M6" s="6" t="s">
        <v>80</v>
      </c>
      <c r="N6" s="157" t="s">
        <v>81</v>
      </c>
      <c r="O6" s="151"/>
    </row>
    <row r="7" spans="1:20" x14ac:dyDescent="0.25">
      <c r="A7" s="4" t="s">
        <v>9</v>
      </c>
      <c r="B7" s="154" t="s">
        <v>10</v>
      </c>
      <c r="C7" s="155"/>
      <c r="D7" s="156"/>
      <c r="E7" s="154" t="s">
        <v>11</v>
      </c>
      <c r="F7" s="156"/>
      <c r="G7" s="154" t="s">
        <v>12</v>
      </c>
      <c r="H7" s="155"/>
      <c r="I7" s="156"/>
      <c r="J7" s="6" t="s">
        <v>45</v>
      </c>
      <c r="K7" s="157" t="s">
        <v>47</v>
      </c>
      <c r="L7" s="151"/>
      <c r="M7" s="6" t="s">
        <v>83</v>
      </c>
      <c r="N7" s="157" t="s">
        <v>84</v>
      </c>
      <c r="O7" s="151"/>
    </row>
    <row r="8" spans="1:20" ht="25.5" customHeight="1" x14ac:dyDescent="0.25">
      <c r="A8" s="7"/>
      <c r="B8" s="168" t="s">
        <v>85</v>
      </c>
      <c r="C8" s="169"/>
      <c r="D8" s="170"/>
      <c r="E8" s="152">
        <f>E9+E63</f>
        <v>610024373387</v>
      </c>
      <c r="F8" s="151"/>
      <c r="G8" s="152">
        <f>G9+G63</f>
        <v>317287461371</v>
      </c>
      <c r="H8" s="150"/>
      <c r="I8" s="151"/>
      <c r="J8" s="8">
        <f>J9+J63+J67+J68</f>
        <v>808457463261</v>
      </c>
      <c r="K8" s="152">
        <f>K9+K63+K67+K68</f>
        <v>680341194546</v>
      </c>
      <c r="L8" s="151"/>
      <c r="M8" s="13" t="s">
        <v>86</v>
      </c>
      <c r="N8" s="153" t="s">
        <v>87</v>
      </c>
      <c r="O8" s="151"/>
      <c r="S8" s="35"/>
    </row>
    <row r="9" spans="1:20" ht="25.5" customHeight="1" x14ac:dyDescent="0.25">
      <c r="A9" s="7" t="s">
        <v>9</v>
      </c>
      <c r="B9" s="149" t="s">
        <v>88</v>
      </c>
      <c r="C9" s="150"/>
      <c r="D9" s="151"/>
      <c r="E9" s="152">
        <f>E10</f>
        <v>567553373387</v>
      </c>
      <c r="F9" s="151"/>
      <c r="G9" s="152">
        <v>274816461371</v>
      </c>
      <c r="H9" s="150"/>
      <c r="I9" s="151"/>
      <c r="J9" s="8">
        <f>J10+J59+J60+J62</f>
        <v>427040358503</v>
      </c>
      <c r="K9" s="152">
        <v>298924089788</v>
      </c>
      <c r="L9" s="151"/>
      <c r="M9" s="13" t="s">
        <v>89</v>
      </c>
      <c r="N9" s="153" t="s">
        <v>90</v>
      </c>
      <c r="O9" s="151"/>
      <c r="S9" s="35"/>
      <c r="T9" s="36"/>
    </row>
    <row r="10" spans="1:20" ht="25.5" customHeight="1" x14ac:dyDescent="0.25">
      <c r="A10" s="7" t="s">
        <v>17</v>
      </c>
      <c r="B10" s="149" t="s">
        <v>91</v>
      </c>
      <c r="C10" s="150"/>
      <c r="D10" s="151"/>
      <c r="E10" s="152">
        <v>567553373387</v>
      </c>
      <c r="F10" s="151"/>
      <c r="G10" s="152">
        <v>274816461371</v>
      </c>
      <c r="H10" s="150"/>
      <c r="I10" s="151"/>
      <c r="J10" s="8">
        <v>426452589703</v>
      </c>
      <c r="K10" s="152">
        <v>298336320988</v>
      </c>
      <c r="L10" s="151"/>
      <c r="M10" s="13" t="s">
        <v>92</v>
      </c>
      <c r="N10" s="153" t="s">
        <v>93</v>
      </c>
      <c r="O10" s="151"/>
      <c r="S10" s="35"/>
      <c r="T10" s="35"/>
    </row>
    <row r="11" spans="1:20" ht="25.5" customHeight="1" x14ac:dyDescent="0.25">
      <c r="A11" s="7" t="s">
        <v>11</v>
      </c>
      <c r="B11" s="149" t="s">
        <v>94</v>
      </c>
      <c r="C11" s="150"/>
      <c r="D11" s="151"/>
      <c r="E11" s="152">
        <v>3810000000</v>
      </c>
      <c r="F11" s="151"/>
      <c r="G11" s="152">
        <v>1524000000</v>
      </c>
      <c r="H11" s="150"/>
      <c r="I11" s="151"/>
      <c r="J11" s="8">
        <v>721129391</v>
      </c>
      <c r="K11" s="152">
        <v>0</v>
      </c>
      <c r="L11" s="151"/>
      <c r="M11" s="13" t="s">
        <v>95</v>
      </c>
      <c r="N11" s="153" t="s">
        <v>96</v>
      </c>
      <c r="O11" s="151"/>
      <c r="S11" s="35"/>
    </row>
    <row r="12" spans="1:20" ht="25.5" customHeight="1" x14ac:dyDescent="0.25">
      <c r="A12" s="9" t="s">
        <v>24</v>
      </c>
      <c r="B12" s="158" t="s">
        <v>97</v>
      </c>
      <c r="C12" s="150"/>
      <c r="D12" s="151"/>
      <c r="E12" s="159">
        <v>3810000000</v>
      </c>
      <c r="F12" s="151"/>
      <c r="G12" s="159">
        <v>1524000000</v>
      </c>
      <c r="H12" s="150"/>
      <c r="I12" s="151"/>
      <c r="J12" s="10">
        <v>721129391</v>
      </c>
      <c r="K12" s="159">
        <v>0</v>
      </c>
      <c r="L12" s="151"/>
      <c r="M12" s="14" t="s">
        <v>95</v>
      </c>
      <c r="N12" s="160" t="s">
        <v>96</v>
      </c>
      <c r="O12" s="151"/>
      <c r="S12" s="36"/>
    </row>
    <row r="13" spans="1:20" ht="58.5" customHeight="1" x14ac:dyDescent="0.25">
      <c r="A13" s="9"/>
      <c r="B13" s="158" t="s">
        <v>98</v>
      </c>
      <c r="C13" s="150"/>
      <c r="D13" s="151"/>
      <c r="E13" s="159">
        <v>0</v>
      </c>
      <c r="F13" s="151"/>
      <c r="G13" s="159">
        <v>0</v>
      </c>
      <c r="H13" s="150"/>
      <c r="I13" s="151"/>
      <c r="J13" s="10">
        <v>0</v>
      </c>
      <c r="K13" s="159">
        <v>0</v>
      </c>
      <c r="L13" s="151"/>
      <c r="M13" s="14"/>
      <c r="N13" s="160"/>
      <c r="O13" s="151"/>
    </row>
    <row r="14" spans="1:20" ht="18.75" customHeight="1" x14ac:dyDescent="0.25">
      <c r="A14" s="9" t="s">
        <v>24</v>
      </c>
      <c r="B14" s="158" t="s">
        <v>99</v>
      </c>
      <c r="C14" s="150"/>
      <c r="D14" s="151"/>
      <c r="E14" s="159">
        <v>0</v>
      </c>
      <c r="F14" s="151"/>
      <c r="G14" s="159">
        <v>0</v>
      </c>
      <c r="H14" s="150"/>
      <c r="I14" s="151"/>
      <c r="J14" s="10">
        <v>0</v>
      </c>
      <c r="K14" s="159">
        <v>0</v>
      </c>
      <c r="L14" s="151"/>
      <c r="M14" s="14"/>
      <c r="N14" s="160"/>
      <c r="O14" s="151"/>
    </row>
    <row r="15" spans="1:20" ht="18.75" customHeight="1" x14ac:dyDescent="0.25">
      <c r="A15" s="9" t="s">
        <v>24</v>
      </c>
      <c r="B15" s="158" t="s">
        <v>100</v>
      </c>
      <c r="C15" s="150"/>
      <c r="D15" s="151"/>
      <c r="E15" s="159">
        <v>0</v>
      </c>
      <c r="F15" s="151"/>
      <c r="G15" s="159">
        <v>0</v>
      </c>
      <c r="H15" s="150"/>
      <c r="I15" s="151"/>
      <c r="J15" s="10">
        <v>0</v>
      </c>
      <c r="K15" s="159">
        <v>0</v>
      </c>
      <c r="L15" s="151"/>
      <c r="M15" s="14"/>
      <c r="N15" s="160"/>
      <c r="O15" s="151"/>
    </row>
    <row r="16" spans="1:20" ht="25.5" customHeight="1" x14ac:dyDescent="0.25">
      <c r="A16" s="9"/>
      <c r="B16" s="158" t="s">
        <v>101</v>
      </c>
      <c r="C16" s="150"/>
      <c r="D16" s="151"/>
      <c r="E16" s="159">
        <v>0</v>
      </c>
      <c r="F16" s="151"/>
      <c r="G16" s="159">
        <v>0</v>
      </c>
      <c r="H16" s="150"/>
      <c r="I16" s="151"/>
      <c r="J16" s="10">
        <v>0</v>
      </c>
      <c r="K16" s="159">
        <v>0</v>
      </c>
      <c r="L16" s="151"/>
      <c r="M16" s="14"/>
      <c r="N16" s="160"/>
      <c r="O16" s="151"/>
    </row>
    <row r="17" spans="1:15" ht="20.25" customHeight="1" x14ac:dyDescent="0.25">
      <c r="A17" s="9" t="s">
        <v>24</v>
      </c>
      <c r="B17" s="158" t="s">
        <v>102</v>
      </c>
      <c r="C17" s="150"/>
      <c r="D17" s="151"/>
      <c r="E17" s="159">
        <v>0</v>
      </c>
      <c r="F17" s="151"/>
      <c r="G17" s="159">
        <v>0</v>
      </c>
      <c r="H17" s="150"/>
      <c r="I17" s="151"/>
      <c r="J17" s="10">
        <v>0</v>
      </c>
      <c r="K17" s="159">
        <v>0</v>
      </c>
      <c r="L17" s="151"/>
      <c r="M17" s="14"/>
      <c r="N17" s="160"/>
      <c r="O17" s="151"/>
    </row>
    <row r="18" spans="1:15" ht="35.25" customHeight="1" x14ac:dyDescent="0.25">
      <c r="A18" s="9"/>
      <c r="B18" s="158" t="s">
        <v>103</v>
      </c>
      <c r="C18" s="150"/>
      <c r="D18" s="151"/>
      <c r="E18" s="159">
        <v>0</v>
      </c>
      <c r="F18" s="151"/>
      <c r="G18" s="159">
        <v>0</v>
      </c>
      <c r="H18" s="150"/>
      <c r="I18" s="151"/>
      <c r="J18" s="10">
        <v>0</v>
      </c>
      <c r="K18" s="159">
        <v>0</v>
      </c>
      <c r="L18" s="151"/>
      <c r="M18" s="14"/>
      <c r="N18" s="160"/>
      <c r="O18" s="151"/>
    </row>
    <row r="19" spans="1:15" ht="25.5" customHeight="1" x14ac:dyDescent="0.25">
      <c r="A19" s="7" t="s">
        <v>12</v>
      </c>
      <c r="B19" s="149" t="s">
        <v>104</v>
      </c>
      <c r="C19" s="150"/>
      <c r="D19" s="151"/>
      <c r="E19" s="152">
        <v>0</v>
      </c>
      <c r="F19" s="151"/>
      <c r="G19" s="152">
        <v>0</v>
      </c>
      <c r="H19" s="150"/>
      <c r="I19" s="151"/>
      <c r="J19" s="8">
        <v>424188478</v>
      </c>
      <c r="K19" s="152">
        <v>0</v>
      </c>
      <c r="L19" s="151"/>
      <c r="M19" s="13"/>
      <c r="N19" s="153"/>
      <c r="O19" s="151"/>
    </row>
    <row r="20" spans="1:15" ht="23.25" customHeight="1" x14ac:dyDescent="0.25">
      <c r="A20" s="9" t="s">
        <v>24</v>
      </c>
      <c r="B20" s="158" t="s">
        <v>97</v>
      </c>
      <c r="C20" s="150"/>
      <c r="D20" s="151"/>
      <c r="E20" s="159">
        <v>0</v>
      </c>
      <c r="F20" s="151"/>
      <c r="G20" s="159">
        <v>0</v>
      </c>
      <c r="H20" s="150"/>
      <c r="I20" s="151"/>
      <c r="J20" s="10">
        <v>424188478</v>
      </c>
      <c r="K20" s="159">
        <v>0</v>
      </c>
      <c r="L20" s="151"/>
      <c r="M20" s="14"/>
      <c r="N20" s="160"/>
      <c r="O20" s="151"/>
    </row>
    <row r="21" spans="1:15" ht="23.25" customHeight="1" x14ac:dyDescent="0.25">
      <c r="A21" s="9" t="s">
        <v>24</v>
      </c>
      <c r="B21" s="158" t="s">
        <v>99</v>
      </c>
      <c r="C21" s="150"/>
      <c r="D21" s="151"/>
      <c r="E21" s="159">
        <v>0</v>
      </c>
      <c r="F21" s="151"/>
      <c r="G21" s="159">
        <v>0</v>
      </c>
      <c r="H21" s="150"/>
      <c r="I21" s="151"/>
      <c r="J21" s="10">
        <v>0</v>
      </c>
      <c r="K21" s="159">
        <v>0</v>
      </c>
      <c r="L21" s="151"/>
      <c r="M21" s="14"/>
      <c r="N21" s="160"/>
      <c r="O21" s="151"/>
    </row>
    <row r="22" spans="1:15" ht="23.25" customHeight="1" x14ac:dyDescent="0.25">
      <c r="A22" s="9" t="s">
        <v>24</v>
      </c>
      <c r="B22" s="158" t="s">
        <v>105</v>
      </c>
      <c r="C22" s="150"/>
      <c r="D22" s="151"/>
      <c r="E22" s="159">
        <v>0</v>
      </c>
      <c r="F22" s="151"/>
      <c r="G22" s="159">
        <v>0</v>
      </c>
      <c r="H22" s="150"/>
      <c r="I22" s="151"/>
      <c r="J22" s="10">
        <v>0</v>
      </c>
      <c r="K22" s="159">
        <v>0</v>
      </c>
      <c r="L22" s="151"/>
      <c r="M22" s="14"/>
      <c r="N22" s="160"/>
      <c r="O22" s="151"/>
    </row>
    <row r="23" spans="1:15" ht="23.25" customHeight="1" x14ac:dyDescent="0.25">
      <c r="A23" s="9" t="s">
        <v>24</v>
      </c>
      <c r="B23" s="158" t="s">
        <v>102</v>
      </c>
      <c r="C23" s="150"/>
      <c r="D23" s="151"/>
      <c r="E23" s="159">
        <v>0</v>
      </c>
      <c r="F23" s="151"/>
      <c r="G23" s="159">
        <v>0</v>
      </c>
      <c r="H23" s="150"/>
      <c r="I23" s="151"/>
      <c r="J23" s="10">
        <v>0</v>
      </c>
      <c r="K23" s="159">
        <v>0</v>
      </c>
      <c r="L23" s="151"/>
      <c r="M23" s="14"/>
      <c r="N23" s="160"/>
      <c r="O23" s="151"/>
    </row>
    <row r="24" spans="1:15" ht="23.25" customHeight="1" x14ac:dyDescent="0.25">
      <c r="A24" s="9" t="s">
        <v>24</v>
      </c>
      <c r="B24" s="158" t="s">
        <v>106</v>
      </c>
      <c r="C24" s="150"/>
      <c r="D24" s="151"/>
      <c r="E24" s="159">
        <v>0</v>
      </c>
      <c r="F24" s="151"/>
      <c r="G24" s="159">
        <v>0</v>
      </c>
      <c r="H24" s="150"/>
      <c r="I24" s="151"/>
      <c r="J24" s="10">
        <v>0</v>
      </c>
      <c r="K24" s="159">
        <v>0</v>
      </c>
      <c r="L24" s="151"/>
      <c r="M24" s="14"/>
      <c r="N24" s="160"/>
      <c r="O24" s="151"/>
    </row>
    <row r="25" spans="1:15" ht="23.25" customHeight="1" x14ac:dyDescent="0.25">
      <c r="A25" s="9" t="s">
        <v>24</v>
      </c>
      <c r="B25" s="158" t="s">
        <v>107</v>
      </c>
      <c r="C25" s="150"/>
      <c r="D25" s="151"/>
      <c r="E25" s="159">
        <v>0</v>
      </c>
      <c r="F25" s="151"/>
      <c r="G25" s="159">
        <v>0</v>
      </c>
      <c r="H25" s="150"/>
      <c r="I25" s="151"/>
      <c r="J25" s="10">
        <v>0</v>
      </c>
      <c r="K25" s="159">
        <v>0</v>
      </c>
      <c r="L25" s="151"/>
      <c r="M25" s="14"/>
      <c r="N25" s="160"/>
      <c r="O25" s="151"/>
    </row>
    <row r="26" spans="1:15" ht="25.5" customHeight="1" x14ac:dyDescent="0.25">
      <c r="A26" s="7" t="s">
        <v>45</v>
      </c>
      <c r="B26" s="149" t="s">
        <v>108</v>
      </c>
      <c r="C26" s="150"/>
      <c r="D26" s="151"/>
      <c r="E26" s="152">
        <v>0</v>
      </c>
      <c r="F26" s="151"/>
      <c r="G26" s="152">
        <v>0</v>
      </c>
      <c r="H26" s="150"/>
      <c r="I26" s="151"/>
      <c r="J26" s="8">
        <v>1050979374</v>
      </c>
      <c r="K26" s="152">
        <v>0</v>
      </c>
      <c r="L26" s="151"/>
      <c r="M26" s="13"/>
      <c r="N26" s="153"/>
      <c r="O26" s="151"/>
    </row>
    <row r="27" spans="1:15" ht="25.5" customHeight="1" x14ac:dyDescent="0.25">
      <c r="A27" s="7" t="s">
        <v>47</v>
      </c>
      <c r="B27" s="149" t="s">
        <v>109</v>
      </c>
      <c r="C27" s="150"/>
      <c r="D27" s="151"/>
      <c r="E27" s="152">
        <v>0</v>
      </c>
      <c r="F27" s="151"/>
      <c r="G27" s="152">
        <v>0</v>
      </c>
      <c r="H27" s="150"/>
      <c r="I27" s="151"/>
      <c r="J27" s="8">
        <v>25575111953</v>
      </c>
      <c r="K27" s="152">
        <v>3619962490</v>
      </c>
      <c r="L27" s="151"/>
      <c r="M27" s="13"/>
      <c r="N27" s="153"/>
      <c r="O27" s="151"/>
    </row>
    <row r="28" spans="1:15" ht="25.5" customHeight="1" x14ac:dyDescent="0.25">
      <c r="A28" s="9" t="s">
        <v>24</v>
      </c>
      <c r="B28" s="158" t="s">
        <v>110</v>
      </c>
      <c r="C28" s="150"/>
      <c r="D28" s="151"/>
      <c r="E28" s="159">
        <v>0</v>
      </c>
      <c r="F28" s="151"/>
      <c r="G28" s="159">
        <v>0</v>
      </c>
      <c r="H28" s="150"/>
      <c r="I28" s="151"/>
      <c r="J28" s="10">
        <v>22323007929</v>
      </c>
      <c r="K28" s="159">
        <v>3501995240</v>
      </c>
      <c r="L28" s="151"/>
      <c r="M28" s="14"/>
      <c r="N28" s="160"/>
      <c r="O28" s="151"/>
    </row>
    <row r="29" spans="1:15" ht="25.5" customHeight="1" x14ac:dyDescent="0.25">
      <c r="A29" s="9" t="s">
        <v>24</v>
      </c>
      <c r="B29" s="158" t="s">
        <v>111</v>
      </c>
      <c r="C29" s="150"/>
      <c r="D29" s="151"/>
      <c r="E29" s="159">
        <v>0</v>
      </c>
      <c r="F29" s="151"/>
      <c r="G29" s="159">
        <v>0</v>
      </c>
      <c r="H29" s="150"/>
      <c r="I29" s="151"/>
      <c r="J29" s="10">
        <v>3097062475</v>
      </c>
      <c r="K29" s="159">
        <v>0</v>
      </c>
      <c r="L29" s="151"/>
      <c r="M29" s="14"/>
      <c r="N29" s="160"/>
      <c r="O29" s="151"/>
    </row>
    <row r="30" spans="1:15" ht="25.5" customHeight="1" x14ac:dyDescent="0.25">
      <c r="A30" s="9" t="s">
        <v>24</v>
      </c>
      <c r="B30" s="158" t="s">
        <v>112</v>
      </c>
      <c r="C30" s="150"/>
      <c r="D30" s="151"/>
      <c r="E30" s="159">
        <v>0</v>
      </c>
      <c r="F30" s="151"/>
      <c r="G30" s="159">
        <v>0</v>
      </c>
      <c r="H30" s="150"/>
      <c r="I30" s="151"/>
      <c r="J30" s="10">
        <v>0</v>
      </c>
      <c r="K30" s="159">
        <v>0</v>
      </c>
      <c r="L30" s="151"/>
      <c r="M30" s="14"/>
      <c r="N30" s="160"/>
      <c r="O30" s="151"/>
    </row>
    <row r="31" spans="1:15" ht="25.5" customHeight="1" x14ac:dyDescent="0.25">
      <c r="A31" s="9" t="s">
        <v>24</v>
      </c>
      <c r="B31" s="158" t="s">
        <v>102</v>
      </c>
      <c r="C31" s="150"/>
      <c r="D31" s="151"/>
      <c r="E31" s="159">
        <v>0</v>
      </c>
      <c r="F31" s="151"/>
      <c r="G31" s="159">
        <v>0</v>
      </c>
      <c r="H31" s="150"/>
      <c r="I31" s="151"/>
      <c r="J31" s="10">
        <v>155041549</v>
      </c>
      <c r="K31" s="159">
        <v>117967250</v>
      </c>
      <c r="L31" s="151"/>
      <c r="M31" s="14"/>
      <c r="N31" s="160"/>
      <c r="O31" s="151"/>
    </row>
    <row r="32" spans="1:15" ht="25.5" customHeight="1" x14ac:dyDescent="0.25">
      <c r="A32" s="9" t="s">
        <v>24</v>
      </c>
      <c r="B32" s="158" t="s">
        <v>113</v>
      </c>
      <c r="C32" s="150"/>
      <c r="D32" s="151"/>
      <c r="E32" s="159">
        <v>0</v>
      </c>
      <c r="F32" s="151"/>
      <c r="G32" s="159">
        <v>0</v>
      </c>
      <c r="H32" s="150"/>
      <c r="I32" s="151"/>
      <c r="J32" s="10">
        <v>0</v>
      </c>
      <c r="K32" s="159">
        <v>0</v>
      </c>
      <c r="L32" s="151"/>
      <c r="M32" s="14"/>
      <c r="N32" s="160"/>
      <c r="O32" s="151"/>
    </row>
    <row r="33" spans="1:15" ht="25.5" customHeight="1" x14ac:dyDescent="0.25">
      <c r="A33" s="9" t="s">
        <v>24</v>
      </c>
      <c r="B33" s="158" t="s">
        <v>107</v>
      </c>
      <c r="C33" s="150"/>
      <c r="D33" s="151"/>
      <c r="E33" s="159">
        <v>0</v>
      </c>
      <c r="F33" s="151"/>
      <c r="G33" s="159">
        <v>0</v>
      </c>
      <c r="H33" s="150"/>
      <c r="I33" s="151"/>
      <c r="J33" s="10">
        <v>0</v>
      </c>
      <c r="K33" s="159">
        <v>0</v>
      </c>
      <c r="L33" s="151"/>
      <c r="M33" s="14"/>
      <c r="N33" s="160"/>
      <c r="O33" s="151"/>
    </row>
    <row r="34" spans="1:15" ht="25.5" customHeight="1" x14ac:dyDescent="0.25">
      <c r="A34" s="9" t="s">
        <v>49</v>
      </c>
      <c r="B34" s="158" t="s">
        <v>114</v>
      </c>
      <c r="C34" s="150"/>
      <c r="D34" s="151"/>
      <c r="E34" s="159">
        <v>3230000000</v>
      </c>
      <c r="F34" s="151"/>
      <c r="G34" s="159">
        <v>1512000000</v>
      </c>
      <c r="H34" s="150"/>
      <c r="I34" s="151"/>
      <c r="J34" s="10">
        <v>18875421181</v>
      </c>
      <c r="K34" s="159">
        <v>6431674424</v>
      </c>
      <c r="L34" s="151"/>
      <c r="M34" s="14" t="s">
        <v>115</v>
      </c>
      <c r="N34" s="160" t="s">
        <v>116</v>
      </c>
      <c r="O34" s="151"/>
    </row>
    <row r="35" spans="1:15" ht="25.5" customHeight="1" x14ac:dyDescent="0.25">
      <c r="A35" s="9" t="s">
        <v>51</v>
      </c>
      <c r="B35" s="158" t="s">
        <v>117</v>
      </c>
      <c r="C35" s="150"/>
      <c r="D35" s="151"/>
      <c r="E35" s="159">
        <v>0</v>
      </c>
      <c r="F35" s="151"/>
      <c r="G35" s="159">
        <v>0</v>
      </c>
      <c r="H35" s="150"/>
      <c r="I35" s="151"/>
      <c r="J35" s="10">
        <v>0</v>
      </c>
      <c r="K35" s="159">
        <v>0</v>
      </c>
      <c r="L35" s="151"/>
      <c r="M35" s="14"/>
      <c r="N35" s="160"/>
      <c r="O35" s="151"/>
    </row>
    <row r="36" spans="1:15" ht="25.5" customHeight="1" x14ac:dyDescent="0.25">
      <c r="A36" s="9" t="s">
        <v>118</v>
      </c>
      <c r="B36" s="158" t="s">
        <v>119</v>
      </c>
      <c r="C36" s="150"/>
      <c r="D36" s="151"/>
      <c r="E36" s="159">
        <v>1200000000</v>
      </c>
      <c r="F36" s="151"/>
      <c r="G36" s="159">
        <v>600000000</v>
      </c>
      <c r="H36" s="150"/>
      <c r="I36" s="151"/>
      <c r="J36" s="10">
        <v>13339592278</v>
      </c>
      <c r="K36" s="159">
        <v>2914262432</v>
      </c>
      <c r="L36" s="151"/>
      <c r="M36" s="14" t="s">
        <v>120</v>
      </c>
      <c r="N36" s="160" t="s">
        <v>121</v>
      </c>
      <c r="O36" s="151"/>
    </row>
    <row r="37" spans="1:15" ht="25.5" customHeight="1" x14ac:dyDescent="0.25">
      <c r="A37" s="9" t="s">
        <v>122</v>
      </c>
      <c r="B37" s="158" t="s">
        <v>123</v>
      </c>
      <c r="C37" s="150"/>
      <c r="D37" s="151"/>
      <c r="E37" s="159">
        <v>77000000</v>
      </c>
      <c r="F37" s="151"/>
      <c r="G37" s="159">
        <v>77000000</v>
      </c>
      <c r="H37" s="150"/>
      <c r="I37" s="151"/>
      <c r="J37" s="10">
        <v>385565206</v>
      </c>
      <c r="K37" s="159">
        <v>305415106</v>
      </c>
      <c r="L37" s="151"/>
      <c r="M37" s="14" t="s">
        <v>124</v>
      </c>
      <c r="N37" s="160" t="s">
        <v>125</v>
      </c>
      <c r="O37" s="151"/>
    </row>
    <row r="38" spans="1:15" ht="25.5" customHeight="1" x14ac:dyDescent="0.25">
      <c r="A38" s="9" t="s">
        <v>24</v>
      </c>
      <c r="B38" s="158" t="s">
        <v>126</v>
      </c>
      <c r="C38" s="150"/>
      <c r="D38" s="151"/>
      <c r="E38" s="159">
        <v>0</v>
      </c>
      <c r="F38" s="151"/>
      <c r="G38" s="159">
        <v>0</v>
      </c>
      <c r="H38" s="150"/>
      <c r="I38" s="151"/>
      <c r="J38" s="10">
        <v>9527500</v>
      </c>
      <c r="K38" s="159">
        <v>0</v>
      </c>
      <c r="L38" s="151"/>
      <c r="M38" s="14"/>
      <c r="N38" s="160"/>
      <c r="O38" s="151"/>
    </row>
    <row r="39" spans="1:15" ht="25.5" customHeight="1" x14ac:dyDescent="0.25">
      <c r="A39" s="9" t="s">
        <v>24</v>
      </c>
      <c r="B39" s="158" t="s">
        <v>127</v>
      </c>
      <c r="C39" s="150"/>
      <c r="D39" s="151"/>
      <c r="E39" s="159">
        <v>0</v>
      </c>
      <c r="F39" s="151"/>
      <c r="G39" s="159">
        <v>0</v>
      </c>
      <c r="H39" s="150"/>
      <c r="I39" s="151"/>
      <c r="J39" s="10">
        <v>12000000</v>
      </c>
      <c r="K39" s="159">
        <v>0</v>
      </c>
      <c r="L39" s="151"/>
      <c r="M39" s="14"/>
      <c r="N39" s="160"/>
      <c r="O39" s="151"/>
    </row>
    <row r="40" spans="1:15" ht="25.5" customHeight="1" x14ac:dyDescent="0.25">
      <c r="A40" s="9" t="s">
        <v>24</v>
      </c>
      <c r="B40" s="158" t="s">
        <v>128</v>
      </c>
      <c r="C40" s="150"/>
      <c r="D40" s="151"/>
      <c r="E40" s="159">
        <v>0</v>
      </c>
      <c r="F40" s="151"/>
      <c r="G40" s="159">
        <v>0</v>
      </c>
      <c r="H40" s="150"/>
      <c r="I40" s="151"/>
      <c r="J40" s="10">
        <v>48550000</v>
      </c>
      <c r="K40" s="159">
        <v>48550000</v>
      </c>
      <c r="L40" s="151"/>
      <c r="M40" s="14"/>
      <c r="N40" s="160"/>
      <c r="O40" s="151"/>
    </row>
    <row r="41" spans="1:15" ht="25.5" customHeight="1" x14ac:dyDescent="0.25">
      <c r="A41" s="9" t="s">
        <v>24</v>
      </c>
      <c r="B41" s="158" t="s">
        <v>129</v>
      </c>
      <c r="C41" s="150"/>
      <c r="D41" s="151"/>
      <c r="E41" s="159">
        <v>77000000</v>
      </c>
      <c r="F41" s="151"/>
      <c r="G41" s="159">
        <v>77000000</v>
      </c>
      <c r="H41" s="150"/>
      <c r="I41" s="151"/>
      <c r="J41" s="10">
        <v>315487706</v>
      </c>
      <c r="K41" s="159">
        <v>256865106</v>
      </c>
      <c r="L41" s="151"/>
      <c r="M41" s="14" t="s">
        <v>130</v>
      </c>
      <c r="N41" s="160" t="s">
        <v>131</v>
      </c>
      <c r="O41" s="151"/>
    </row>
    <row r="42" spans="1:15" ht="25.5" customHeight="1" x14ac:dyDescent="0.25">
      <c r="A42" s="9" t="s">
        <v>132</v>
      </c>
      <c r="B42" s="158" t="s">
        <v>133</v>
      </c>
      <c r="C42" s="150"/>
      <c r="D42" s="151"/>
      <c r="E42" s="159">
        <v>0</v>
      </c>
      <c r="F42" s="151"/>
      <c r="G42" s="159">
        <v>0</v>
      </c>
      <c r="H42" s="150"/>
      <c r="I42" s="151"/>
      <c r="J42" s="10">
        <v>0</v>
      </c>
      <c r="K42" s="159">
        <v>0</v>
      </c>
      <c r="L42" s="151"/>
      <c r="M42" s="14"/>
      <c r="N42" s="160"/>
      <c r="O42" s="151"/>
    </row>
    <row r="43" spans="1:15" ht="25.5" customHeight="1" x14ac:dyDescent="0.25">
      <c r="A43" s="9" t="s">
        <v>134</v>
      </c>
      <c r="B43" s="158" t="s">
        <v>135</v>
      </c>
      <c r="C43" s="150"/>
      <c r="D43" s="151"/>
      <c r="E43" s="159">
        <v>940000000</v>
      </c>
      <c r="F43" s="151"/>
      <c r="G43" s="159">
        <v>940000000</v>
      </c>
      <c r="H43" s="150"/>
      <c r="I43" s="151"/>
      <c r="J43" s="10">
        <v>1824467852</v>
      </c>
      <c r="K43" s="159">
        <v>1824467852</v>
      </c>
      <c r="L43" s="151"/>
      <c r="M43" s="14" t="s">
        <v>136</v>
      </c>
      <c r="N43" s="160" t="s">
        <v>136</v>
      </c>
      <c r="O43" s="151"/>
    </row>
    <row r="44" spans="1:15" ht="25.5" customHeight="1" x14ac:dyDescent="0.25">
      <c r="A44" s="9" t="s">
        <v>137</v>
      </c>
      <c r="B44" s="158" t="s">
        <v>138</v>
      </c>
      <c r="C44" s="150"/>
      <c r="D44" s="151"/>
      <c r="E44" s="159">
        <v>2200000000</v>
      </c>
      <c r="F44" s="151"/>
      <c r="G44" s="159">
        <v>440000000</v>
      </c>
      <c r="H44" s="150"/>
      <c r="I44" s="151"/>
      <c r="J44" s="10">
        <v>2865070493</v>
      </c>
      <c r="K44" s="159">
        <v>573014101</v>
      </c>
      <c r="L44" s="151"/>
      <c r="M44" s="14" t="s">
        <v>139</v>
      </c>
      <c r="N44" s="160" t="s">
        <v>139</v>
      </c>
      <c r="O44" s="151"/>
    </row>
    <row r="45" spans="1:15" ht="25.5" customHeight="1" x14ac:dyDescent="0.25">
      <c r="A45" s="9" t="s">
        <v>140</v>
      </c>
      <c r="B45" s="158" t="s">
        <v>141</v>
      </c>
      <c r="C45" s="150"/>
      <c r="D45" s="151"/>
      <c r="E45" s="159">
        <v>554576373387</v>
      </c>
      <c r="F45" s="151"/>
      <c r="G45" s="159">
        <v>268203461371</v>
      </c>
      <c r="H45" s="150"/>
      <c r="I45" s="151"/>
      <c r="J45" s="10">
        <v>358266371822</v>
      </c>
      <c r="K45" s="159">
        <v>280995565084</v>
      </c>
      <c r="L45" s="151"/>
      <c r="M45" s="14" t="s">
        <v>142</v>
      </c>
      <c r="N45" s="160" t="s">
        <v>143</v>
      </c>
      <c r="O45" s="151"/>
    </row>
    <row r="46" spans="1:15" ht="25.5" customHeight="1" x14ac:dyDescent="0.25">
      <c r="A46" s="9" t="s">
        <v>144</v>
      </c>
      <c r="B46" s="158" t="s">
        <v>145</v>
      </c>
      <c r="C46" s="150"/>
      <c r="D46" s="151"/>
      <c r="E46" s="159">
        <v>0</v>
      </c>
      <c r="F46" s="151"/>
      <c r="G46" s="159">
        <v>0</v>
      </c>
      <c r="H46" s="150"/>
      <c r="I46" s="151"/>
      <c r="J46" s="10">
        <v>0</v>
      </c>
      <c r="K46" s="159">
        <v>0</v>
      </c>
      <c r="L46" s="151"/>
      <c r="M46" s="14"/>
      <c r="N46" s="160"/>
      <c r="O46" s="151"/>
    </row>
    <row r="47" spans="1:15" ht="21" customHeight="1" x14ac:dyDescent="0.25">
      <c r="A47" s="9" t="s">
        <v>146</v>
      </c>
      <c r="B47" s="158" t="s">
        <v>147</v>
      </c>
      <c r="C47" s="150"/>
      <c r="D47" s="151"/>
      <c r="E47" s="159">
        <v>0</v>
      </c>
      <c r="F47" s="151"/>
      <c r="G47" s="159">
        <v>0</v>
      </c>
      <c r="H47" s="150"/>
      <c r="I47" s="151"/>
      <c r="J47" s="10">
        <v>0</v>
      </c>
      <c r="K47" s="159">
        <v>0</v>
      </c>
      <c r="L47" s="151"/>
      <c r="M47" s="14"/>
      <c r="N47" s="160"/>
      <c r="O47" s="151"/>
    </row>
    <row r="48" spans="1:15" ht="21" customHeight="1" x14ac:dyDescent="0.25">
      <c r="A48" s="9" t="s">
        <v>24</v>
      </c>
      <c r="B48" s="158" t="s">
        <v>110</v>
      </c>
      <c r="C48" s="150"/>
      <c r="D48" s="151"/>
      <c r="E48" s="159">
        <v>0</v>
      </c>
      <c r="F48" s="151"/>
      <c r="G48" s="159">
        <v>0</v>
      </c>
      <c r="H48" s="150"/>
      <c r="I48" s="151"/>
      <c r="J48" s="10">
        <v>0</v>
      </c>
      <c r="K48" s="159">
        <v>0</v>
      </c>
      <c r="L48" s="151"/>
      <c r="M48" s="14"/>
      <c r="N48" s="160"/>
      <c r="O48" s="151"/>
    </row>
    <row r="49" spans="1:15" ht="21" customHeight="1" x14ac:dyDescent="0.25">
      <c r="A49" s="9" t="s">
        <v>24</v>
      </c>
      <c r="B49" s="158" t="s">
        <v>111</v>
      </c>
      <c r="C49" s="150"/>
      <c r="D49" s="151"/>
      <c r="E49" s="159">
        <v>0</v>
      </c>
      <c r="F49" s="151"/>
      <c r="G49" s="159">
        <v>0</v>
      </c>
      <c r="H49" s="150"/>
      <c r="I49" s="151"/>
      <c r="J49" s="10">
        <v>0</v>
      </c>
      <c r="K49" s="159">
        <v>0</v>
      </c>
      <c r="L49" s="151"/>
      <c r="M49" s="14"/>
      <c r="N49" s="160"/>
      <c r="O49" s="151"/>
    </row>
    <row r="50" spans="1:15" ht="21" customHeight="1" x14ac:dyDescent="0.25">
      <c r="A50" s="9" t="s">
        <v>24</v>
      </c>
      <c r="B50" s="158" t="s">
        <v>105</v>
      </c>
      <c r="C50" s="150"/>
      <c r="D50" s="151"/>
      <c r="E50" s="159">
        <v>0</v>
      </c>
      <c r="F50" s="151"/>
      <c r="G50" s="159">
        <v>0</v>
      </c>
      <c r="H50" s="150"/>
      <c r="I50" s="151"/>
      <c r="J50" s="10">
        <v>0</v>
      </c>
      <c r="K50" s="159">
        <v>0</v>
      </c>
      <c r="L50" s="151"/>
      <c r="M50" s="14"/>
      <c r="N50" s="160"/>
      <c r="O50" s="151"/>
    </row>
    <row r="51" spans="1:15" ht="21" customHeight="1" x14ac:dyDescent="0.25">
      <c r="A51" s="9" t="s">
        <v>24</v>
      </c>
      <c r="B51" s="158" t="s">
        <v>102</v>
      </c>
      <c r="C51" s="150"/>
      <c r="D51" s="151"/>
      <c r="E51" s="159">
        <v>0</v>
      </c>
      <c r="F51" s="151"/>
      <c r="G51" s="159">
        <v>0</v>
      </c>
      <c r="H51" s="150"/>
      <c r="I51" s="151"/>
      <c r="J51" s="10">
        <v>0</v>
      </c>
      <c r="K51" s="159">
        <v>0</v>
      </c>
      <c r="L51" s="151"/>
      <c r="M51" s="14"/>
      <c r="N51" s="160"/>
      <c r="O51" s="151"/>
    </row>
    <row r="52" spans="1:15" ht="21" customHeight="1" x14ac:dyDescent="0.25">
      <c r="A52" s="9" t="s">
        <v>24</v>
      </c>
      <c r="B52" s="158" t="s">
        <v>148</v>
      </c>
      <c r="C52" s="150"/>
      <c r="D52" s="151"/>
      <c r="E52" s="159">
        <v>0</v>
      </c>
      <c r="F52" s="151"/>
      <c r="G52" s="159">
        <v>0</v>
      </c>
      <c r="H52" s="150"/>
      <c r="I52" s="151"/>
      <c r="J52" s="10">
        <v>0</v>
      </c>
      <c r="K52" s="159">
        <v>0</v>
      </c>
      <c r="L52" s="151"/>
      <c r="M52" s="14"/>
      <c r="N52" s="160"/>
      <c r="O52" s="151"/>
    </row>
    <row r="53" spans="1:15" ht="21" customHeight="1" x14ac:dyDescent="0.25">
      <c r="A53" s="9" t="s">
        <v>24</v>
      </c>
      <c r="B53" s="158" t="s">
        <v>107</v>
      </c>
      <c r="C53" s="150"/>
      <c r="D53" s="151"/>
      <c r="E53" s="159">
        <v>0</v>
      </c>
      <c r="F53" s="151"/>
      <c r="G53" s="159">
        <v>0</v>
      </c>
      <c r="H53" s="150"/>
      <c r="I53" s="151"/>
      <c r="J53" s="10">
        <v>0</v>
      </c>
      <c r="K53" s="159">
        <v>0</v>
      </c>
      <c r="L53" s="151"/>
      <c r="M53" s="14"/>
      <c r="N53" s="160"/>
      <c r="O53" s="151"/>
    </row>
    <row r="54" spans="1:15" ht="25.5" customHeight="1" x14ac:dyDescent="0.25">
      <c r="A54" s="9" t="s">
        <v>149</v>
      </c>
      <c r="B54" s="158" t="s">
        <v>150</v>
      </c>
      <c r="C54" s="150"/>
      <c r="D54" s="151"/>
      <c r="E54" s="159">
        <v>0</v>
      </c>
      <c r="F54" s="151"/>
      <c r="G54" s="159">
        <v>0</v>
      </c>
      <c r="H54" s="150"/>
      <c r="I54" s="151"/>
      <c r="J54" s="10">
        <v>15750000</v>
      </c>
      <c r="K54" s="159">
        <v>0</v>
      </c>
      <c r="L54" s="151"/>
      <c r="M54" s="14"/>
      <c r="N54" s="160"/>
      <c r="O54" s="151"/>
    </row>
    <row r="55" spans="1:15" ht="25.5" customHeight="1" x14ac:dyDescent="0.25">
      <c r="A55" s="9" t="s">
        <v>151</v>
      </c>
      <c r="B55" s="158" t="s">
        <v>152</v>
      </c>
      <c r="C55" s="150"/>
      <c r="D55" s="151"/>
      <c r="E55" s="159">
        <v>0</v>
      </c>
      <c r="F55" s="151"/>
      <c r="G55" s="159">
        <v>0</v>
      </c>
      <c r="H55" s="150"/>
      <c r="I55" s="151"/>
      <c r="J55" s="10">
        <v>2153528165</v>
      </c>
      <c r="K55" s="159">
        <v>716545989</v>
      </c>
      <c r="L55" s="151"/>
      <c r="M55" s="14"/>
      <c r="N55" s="160"/>
      <c r="O55" s="151"/>
    </row>
    <row r="56" spans="1:15" ht="25.5" customHeight="1" x14ac:dyDescent="0.25">
      <c r="A56" s="9" t="s">
        <v>153</v>
      </c>
      <c r="B56" s="158" t="s">
        <v>154</v>
      </c>
      <c r="C56" s="150"/>
      <c r="D56" s="151"/>
      <c r="E56" s="159">
        <v>1520000000</v>
      </c>
      <c r="F56" s="151"/>
      <c r="G56" s="159">
        <v>1520000000</v>
      </c>
      <c r="H56" s="150"/>
      <c r="I56" s="151"/>
      <c r="J56" s="10">
        <v>955413510</v>
      </c>
      <c r="K56" s="159">
        <v>955413510</v>
      </c>
      <c r="L56" s="151"/>
      <c r="M56" s="14" t="s">
        <v>155</v>
      </c>
      <c r="N56" s="160" t="s">
        <v>155</v>
      </c>
      <c r="O56" s="151"/>
    </row>
    <row r="57" spans="1:15" ht="25.5" customHeight="1" x14ac:dyDescent="0.25">
      <c r="A57" s="9" t="s">
        <v>156</v>
      </c>
      <c r="B57" s="158" t="s">
        <v>157</v>
      </c>
      <c r="C57" s="150"/>
      <c r="D57" s="151"/>
      <c r="E57" s="159">
        <v>0</v>
      </c>
      <c r="F57" s="151"/>
      <c r="G57" s="159">
        <v>0</v>
      </c>
      <c r="H57" s="150"/>
      <c r="I57" s="151"/>
      <c r="J57" s="10">
        <v>0</v>
      </c>
      <c r="K57" s="159">
        <v>0</v>
      </c>
      <c r="L57" s="151"/>
      <c r="M57" s="14"/>
      <c r="N57" s="160"/>
      <c r="O57" s="151"/>
    </row>
    <row r="58" spans="1:15" ht="52.5" customHeight="1" x14ac:dyDescent="0.25">
      <c r="A58" s="9" t="s">
        <v>158</v>
      </c>
      <c r="B58" s="158" t="s">
        <v>159</v>
      </c>
      <c r="C58" s="150"/>
      <c r="D58" s="151"/>
      <c r="E58" s="159">
        <v>0</v>
      </c>
      <c r="F58" s="151"/>
      <c r="G58" s="159">
        <v>0</v>
      </c>
      <c r="H58" s="150"/>
      <c r="I58" s="151"/>
      <c r="J58" s="10">
        <v>0</v>
      </c>
      <c r="K58" s="159">
        <v>0</v>
      </c>
      <c r="L58" s="151"/>
      <c r="M58" s="14"/>
      <c r="N58" s="160"/>
      <c r="O58" s="151"/>
    </row>
    <row r="59" spans="1:15" ht="25.5" customHeight="1" x14ac:dyDescent="0.25">
      <c r="A59" s="7" t="s">
        <v>21</v>
      </c>
      <c r="B59" s="149" t="s">
        <v>160</v>
      </c>
      <c r="C59" s="150"/>
      <c r="D59" s="151"/>
      <c r="E59" s="152">
        <v>0</v>
      </c>
      <c r="F59" s="151"/>
      <c r="G59" s="152">
        <v>0</v>
      </c>
      <c r="H59" s="150"/>
      <c r="I59" s="151"/>
      <c r="J59" s="8">
        <v>0</v>
      </c>
      <c r="K59" s="152">
        <v>0</v>
      </c>
      <c r="L59" s="151"/>
      <c r="M59" s="13"/>
      <c r="N59" s="153"/>
      <c r="O59" s="151"/>
    </row>
    <row r="60" spans="1:15" ht="25.5" customHeight="1" x14ac:dyDescent="0.25">
      <c r="A60" s="7" t="s">
        <v>29</v>
      </c>
      <c r="B60" s="149" t="s">
        <v>161</v>
      </c>
      <c r="C60" s="150"/>
      <c r="D60" s="151"/>
      <c r="E60" s="152">
        <v>0</v>
      </c>
      <c r="F60" s="151"/>
      <c r="G60" s="152">
        <v>0</v>
      </c>
      <c r="H60" s="150"/>
      <c r="I60" s="151"/>
      <c r="J60" s="8"/>
      <c r="K60" s="152">
        <v>0</v>
      </c>
      <c r="L60" s="151"/>
      <c r="M60" s="13"/>
      <c r="N60" s="153"/>
      <c r="O60" s="151"/>
    </row>
    <row r="61" spans="1:15" ht="25.5" customHeight="1" x14ac:dyDescent="0.25">
      <c r="A61" s="7" t="s">
        <v>31</v>
      </c>
      <c r="B61" s="149" t="s">
        <v>162</v>
      </c>
      <c r="C61" s="150"/>
      <c r="D61" s="151"/>
      <c r="E61" s="152">
        <v>0</v>
      </c>
      <c r="F61" s="151"/>
      <c r="G61" s="152">
        <v>0</v>
      </c>
      <c r="H61" s="150"/>
      <c r="I61" s="151"/>
      <c r="J61" s="8">
        <v>0</v>
      </c>
      <c r="K61" s="152">
        <v>0</v>
      </c>
      <c r="L61" s="151"/>
      <c r="M61" s="13"/>
      <c r="N61" s="153"/>
      <c r="O61" s="151"/>
    </row>
    <row r="62" spans="1:15" ht="25.5" customHeight="1" x14ac:dyDescent="0.25">
      <c r="A62" s="7" t="s">
        <v>33</v>
      </c>
      <c r="B62" s="149" t="s">
        <v>163</v>
      </c>
      <c r="C62" s="150"/>
      <c r="D62" s="151"/>
      <c r="E62" s="152">
        <v>0</v>
      </c>
      <c r="F62" s="151"/>
      <c r="G62" s="152">
        <v>0</v>
      </c>
      <c r="H62" s="150"/>
      <c r="I62" s="151"/>
      <c r="J62" s="8">
        <v>587768800</v>
      </c>
      <c r="K62" s="152">
        <v>587768800</v>
      </c>
      <c r="L62" s="151"/>
      <c r="M62" s="13"/>
      <c r="N62" s="153"/>
      <c r="O62" s="151"/>
    </row>
    <row r="63" spans="1:15" ht="25.5" customHeight="1" x14ac:dyDescent="0.25">
      <c r="A63" s="7" t="s">
        <v>10</v>
      </c>
      <c r="B63" s="149" t="s">
        <v>538</v>
      </c>
      <c r="C63" s="150"/>
      <c r="D63" s="151"/>
      <c r="E63" s="152">
        <f>E64</f>
        <v>42471000000</v>
      </c>
      <c r="F63" s="151"/>
      <c r="G63" s="152">
        <f>G64</f>
        <v>42471000000</v>
      </c>
      <c r="H63" s="150"/>
      <c r="I63" s="151"/>
      <c r="J63" s="8">
        <f>J64</f>
        <v>311542869425</v>
      </c>
      <c r="K63" s="152">
        <f>K64</f>
        <v>311542869425</v>
      </c>
      <c r="L63" s="151"/>
      <c r="M63" s="13"/>
      <c r="N63" s="153"/>
      <c r="O63" s="151"/>
    </row>
    <row r="64" spans="1:15" s="27" customFormat="1" ht="25.5" customHeight="1" x14ac:dyDescent="0.25">
      <c r="A64" s="32" t="s">
        <v>17</v>
      </c>
      <c r="B64" s="149" t="s">
        <v>22</v>
      </c>
      <c r="C64" s="150"/>
      <c r="D64" s="151"/>
      <c r="E64" s="152">
        <f>SUM(E65:F66)</f>
        <v>42471000000</v>
      </c>
      <c r="F64" s="151"/>
      <c r="G64" s="152">
        <f>G65</f>
        <v>42471000000</v>
      </c>
      <c r="H64" s="150"/>
      <c r="I64" s="151"/>
      <c r="J64" s="28">
        <f>J65+J66</f>
        <v>311542869425</v>
      </c>
      <c r="K64" s="152">
        <f>K65+K66</f>
        <v>311542869425</v>
      </c>
      <c r="L64" s="151"/>
      <c r="M64" s="29"/>
      <c r="N64" s="153"/>
      <c r="O64" s="151"/>
    </row>
    <row r="65" spans="1:15" s="27" customFormat="1" ht="25.5" customHeight="1" x14ac:dyDescent="0.25">
      <c r="A65" s="9">
        <v>1</v>
      </c>
      <c r="B65" s="158" t="s">
        <v>531</v>
      </c>
      <c r="C65" s="150"/>
      <c r="D65" s="151"/>
      <c r="E65" s="159">
        <v>42471000000</v>
      </c>
      <c r="F65" s="151"/>
      <c r="G65" s="159">
        <f>E65</f>
        <v>42471000000</v>
      </c>
      <c r="H65" s="150"/>
      <c r="I65" s="151"/>
      <c r="J65" s="30">
        <f>G65</f>
        <v>42471000000</v>
      </c>
      <c r="K65" s="159">
        <f>J65</f>
        <v>42471000000</v>
      </c>
      <c r="L65" s="151"/>
      <c r="M65" s="31"/>
      <c r="N65" s="160"/>
      <c r="O65" s="151"/>
    </row>
    <row r="66" spans="1:15" s="27" customFormat="1" ht="25.5" customHeight="1" x14ac:dyDescent="0.25">
      <c r="A66" s="9">
        <v>2</v>
      </c>
      <c r="B66" s="158" t="s">
        <v>537</v>
      </c>
      <c r="C66" s="150"/>
      <c r="D66" s="151"/>
      <c r="E66" s="159">
        <v>0</v>
      </c>
      <c r="F66" s="151"/>
      <c r="G66" s="159">
        <v>0</v>
      </c>
      <c r="H66" s="150"/>
      <c r="I66" s="151"/>
      <c r="J66" s="30">
        <v>269071869425</v>
      </c>
      <c r="K66" s="159">
        <f>J66</f>
        <v>269071869425</v>
      </c>
      <c r="L66" s="151"/>
      <c r="M66" s="31"/>
      <c r="N66" s="160"/>
      <c r="O66" s="151"/>
    </row>
    <row r="67" spans="1:15" ht="25.5" customHeight="1" x14ac:dyDescent="0.25">
      <c r="A67" s="7" t="s">
        <v>60</v>
      </c>
      <c r="B67" s="149" t="s">
        <v>164</v>
      </c>
      <c r="C67" s="150"/>
      <c r="D67" s="151"/>
      <c r="E67" s="152">
        <v>0</v>
      </c>
      <c r="F67" s="151"/>
      <c r="G67" s="152">
        <v>0</v>
      </c>
      <c r="H67" s="150"/>
      <c r="I67" s="151"/>
      <c r="J67" s="8">
        <v>69367735333</v>
      </c>
      <c r="K67" s="152">
        <v>69367735333</v>
      </c>
      <c r="L67" s="151"/>
      <c r="M67" s="13"/>
      <c r="N67" s="153"/>
      <c r="O67" s="151"/>
    </row>
    <row r="68" spans="1:15" ht="31.5" customHeight="1" x14ac:dyDescent="0.25">
      <c r="A68" s="7" t="s">
        <v>63</v>
      </c>
      <c r="B68" s="149" t="s">
        <v>165</v>
      </c>
      <c r="C68" s="150"/>
      <c r="D68" s="151"/>
      <c r="E68" s="152">
        <v>0</v>
      </c>
      <c r="F68" s="151"/>
      <c r="G68" s="152">
        <v>0</v>
      </c>
      <c r="H68" s="150"/>
      <c r="I68" s="151"/>
      <c r="J68" s="8">
        <v>506500000</v>
      </c>
      <c r="K68" s="152">
        <v>506500000</v>
      </c>
      <c r="L68" s="151"/>
      <c r="M68" s="13"/>
      <c r="N68" s="153"/>
      <c r="O68" s="151"/>
    </row>
    <row r="69" spans="1:15" s="2" customFormat="1" ht="31.5" customHeight="1" x14ac:dyDescent="0.25">
      <c r="A69" s="20"/>
      <c r="B69" s="21"/>
      <c r="C69" s="17"/>
      <c r="D69" s="17"/>
      <c r="E69" s="22"/>
      <c r="F69" s="17"/>
      <c r="G69" s="22"/>
      <c r="H69" s="17"/>
      <c r="I69" s="17"/>
      <c r="J69" s="22"/>
      <c r="K69" s="22"/>
      <c r="L69" s="17"/>
      <c r="M69" s="23"/>
      <c r="N69" s="23"/>
      <c r="O69" s="17"/>
    </row>
    <row r="70" spans="1:15" s="2" customFormat="1" ht="31.5" customHeight="1" x14ac:dyDescent="0.25">
      <c r="A70" s="20"/>
      <c r="B70" s="21"/>
      <c r="C70" s="17"/>
      <c r="D70" s="17"/>
      <c r="E70" s="22"/>
      <c r="F70" s="17"/>
      <c r="G70" s="22"/>
      <c r="H70" s="17"/>
      <c r="I70" s="17"/>
      <c r="J70" s="22"/>
      <c r="K70" s="22"/>
      <c r="L70" s="17"/>
      <c r="M70" s="23"/>
      <c r="N70" s="23"/>
      <c r="O70" s="17"/>
    </row>
    <row r="71" spans="1:15" ht="36.75" hidden="1" customHeight="1" x14ac:dyDescent="0.25">
      <c r="A71" s="171" t="s">
        <v>75</v>
      </c>
      <c r="B71" s="139"/>
      <c r="D71" s="171" t="s">
        <v>76</v>
      </c>
      <c r="E71" s="139"/>
      <c r="F71" s="139"/>
      <c r="G71" s="139"/>
      <c r="I71" s="171" t="s">
        <v>166</v>
      </c>
      <c r="J71" s="139"/>
      <c r="K71" s="139"/>
      <c r="L71" s="139"/>
      <c r="M71" s="139"/>
      <c r="N71" s="139"/>
    </row>
    <row r="72" spans="1:15" ht="9" customHeight="1" x14ac:dyDescent="0.25"/>
  </sheetData>
  <mergeCells count="326">
    <mergeCell ref="B64:D64"/>
    <mergeCell ref="E64:F64"/>
    <mergeCell ref="G64:I64"/>
    <mergeCell ref="K64:L64"/>
    <mergeCell ref="A71:B71"/>
    <mergeCell ref="D71:G71"/>
    <mergeCell ref="I71:N71"/>
    <mergeCell ref="B63:D63"/>
    <mergeCell ref="E63:F63"/>
    <mergeCell ref="G63:I63"/>
    <mergeCell ref="K63:L63"/>
    <mergeCell ref="N63:O63"/>
    <mergeCell ref="B67:D67"/>
    <mergeCell ref="E67:F67"/>
    <mergeCell ref="G67:I67"/>
    <mergeCell ref="K67:L67"/>
    <mergeCell ref="N67:O67"/>
    <mergeCell ref="N64:O64"/>
    <mergeCell ref="B68:D68"/>
    <mergeCell ref="E68:F68"/>
    <mergeCell ref="G68:I68"/>
    <mergeCell ref="K68:L68"/>
    <mergeCell ref="N68:O68"/>
    <mergeCell ref="B65:D65"/>
    <mergeCell ref="E65:F65"/>
    <mergeCell ref="G65:I65"/>
    <mergeCell ref="K65:L65"/>
    <mergeCell ref="N65:O65"/>
    <mergeCell ref="B66:D66"/>
    <mergeCell ref="E66:F66"/>
    <mergeCell ref="G66:I66"/>
    <mergeCell ref="K66:L66"/>
    <mergeCell ref="N66:O66"/>
    <mergeCell ref="B61:D61"/>
    <mergeCell ref="E61:F61"/>
    <mergeCell ref="G61:I61"/>
    <mergeCell ref="K61:L61"/>
    <mergeCell ref="N61:O61"/>
    <mergeCell ref="B62:D62"/>
    <mergeCell ref="E62:F62"/>
    <mergeCell ref="G62:I62"/>
    <mergeCell ref="K62:L62"/>
    <mergeCell ref="N62:O62"/>
    <mergeCell ref="B59:D59"/>
    <mergeCell ref="E59:F59"/>
    <mergeCell ref="G59:I59"/>
    <mergeCell ref="K59:L59"/>
    <mergeCell ref="N59:O59"/>
    <mergeCell ref="B60:D60"/>
    <mergeCell ref="E60:F60"/>
    <mergeCell ref="G60:I60"/>
    <mergeCell ref="K60:L60"/>
    <mergeCell ref="N60:O60"/>
    <mergeCell ref="B57:D57"/>
    <mergeCell ref="E57:F57"/>
    <mergeCell ref="G57:I57"/>
    <mergeCell ref="K57:L57"/>
    <mergeCell ref="N57:O57"/>
    <mergeCell ref="B58:D58"/>
    <mergeCell ref="E58:F58"/>
    <mergeCell ref="G58:I58"/>
    <mergeCell ref="K58:L58"/>
    <mergeCell ref="N58:O58"/>
    <mergeCell ref="B55:D55"/>
    <mergeCell ref="E55:F55"/>
    <mergeCell ref="G55:I55"/>
    <mergeCell ref="K55:L55"/>
    <mergeCell ref="N55:O55"/>
    <mergeCell ref="B56:D56"/>
    <mergeCell ref="E56:F56"/>
    <mergeCell ref="G56:I56"/>
    <mergeCell ref="K56:L56"/>
    <mergeCell ref="N56:O56"/>
    <mergeCell ref="B53:D53"/>
    <mergeCell ref="E53:F53"/>
    <mergeCell ref="G53:I53"/>
    <mergeCell ref="K53:L53"/>
    <mergeCell ref="N53:O53"/>
    <mergeCell ref="B54:D54"/>
    <mergeCell ref="E54:F54"/>
    <mergeCell ref="G54:I54"/>
    <mergeCell ref="K54:L54"/>
    <mergeCell ref="N54:O54"/>
    <mergeCell ref="B51:D51"/>
    <mergeCell ref="E51:F51"/>
    <mergeCell ref="G51:I51"/>
    <mergeCell ref="K51:L51"/>
    <mergeCell ref="N51:O51"/>
    <mergeCell ref="B52:D52"/>
    <mergeCell ref="E52:F52"/>
    <mergeCell ref="G52:I52"/>
    <mergeCell ref="K52:L52"/>
    <mergeCell ref="N52:O52"/>
    <mergeCell ref="B49:D49"/>
    <mergeCell ref="E49:F49"/>
    <mergeCell ref="G49:I49"/>
    <mergeCell ref="K49:L49"/>
    <mergeCell ref="N49:O49"/>
    <mergeCell ref="B50:D50"/>
    <mergeCell ref="E50:F50"/>
    <mergeCell ref="G50:I50"/>
    <mergeCell ref="K50:L50"/>
    <mergeCell ref="N50:O50"/>
    <mergeCell ref="B47:D47"/>
    <mergeCell ref="E47:F47"/>
    <mergeCell ref="G47:I47"/>
    <mergeCell ref="K47:L47"/>
    <mergeCell ref="N47:O47"/>
    <mergeCell ref="B48:D48"/>
    <mergeCell ref="E48:F48"/>
    <mergeCell ref="G48:I48"/>
    <mergeCell ref="K48:L48"/>
    <mergeCell ref="N48:O48"/>
    <mergeCell ref="B45:D45"/>
    <mergeCell ref="E45:F45"/>
    <mergeCell ref="G45:I45"/>
    <mergeCell ref="K45:L45"/>
    <mergeCell ref="N45:O45"/>
    <mergeCell ref="B46:D46"/>
    <mergeCell ref="E46:F46"/>
    <mergeCell ref="G46:I46"/>
    <mergeCell ref="K46:L46"/>
    <mergeCell ref="N46:O46"/>
    <mergeCell ref="B43:D43"/>
    <mergeCell ref="E43:F43"/>
    <mergeCell ref="G43:I43"/>
    <mergeCell ref="K43:L43"/>
    <mergeCell ref="N43:O43"/>
    <mergeCell ref="B44:D44"/>
    <mergeCell ref="E44:F44"/>
    <mergeCell ref="G44:I44"/>
    <mergeCell ref="K44:L44"/>
    <mergeCell ref="N44:O44"/>
    <mergeCell ref="B41:D41"/>
    <mergeCell ref="E41:F41"/>
    <mergeCell ref="G41:I41"/>
    <mergeCell ref="K41:L41"/>
    <mergeCell ref="N41:O41"/>
    <mergeCell ref="B42:D42"/>
    <mergeCell ref="E42:F42"/>
    <mergeCell ref="G42:I42"/>
    <mergeCell ref="K42:L42"/>
    <mergeCell ref="N42:O42"/>
    <mergeCell ref="B39:D39"/>
    <mergeCell ref="E39:F39"/>
    <mergeCell ref="G39:I39"/>
    <mergeCell ref="K39:L39"/>
    <mergeCell ref="N39:O39"/>
    <mergeCell ref="B40:D40"/>
    <mergeCell ref="E40:F40"/>
    <mergeCell ref="G40:I40"/>
    <mergeCell ref="K40:L40"/>
    <mergeCell ref="N40:O40"/>
    <mergeCell ref="B37:D37"/>
    <mergeCell ref="E37:F37"/>
    <mergeCell ref="G37:I37"/>
    <mergeCell ref="K37:L37"/>
    <mergeCell ref="N37:O37"/>
    <mergeCell ref="B38:D38"/>
    <mergeCell ref="E38:F38"/>
    <mergeCell ref="G38:I38"/>
    <mergeCell ref="K38:L38"/>
    <mergeCell ref="N38:O38"/>
    <mergeCell ref="B35:D35"/>
    <mergeCell ref="E35:F35"/>
    <mergeCell ref="G35:I35"/>
    <mergeCell ref="K35:L35"/>
    <mergeCell ref="N35:O35"/>
    <mergeCell ref="B36:D36"/>
    <mergeCell ref="E36:F36"/>
    <mergeCell ref="G36:I36"/>
    <mergeCell ref="K36:L36"/>
    <mergeCell ref="N36:O36"/>
    <mergeCell ref="B33:D33"/>
    <mergeCell ref="E33:F33"/>
    <mergeCell ref="G33:I33"/>
    <mergeCell ref="K33:L33"/>
    <mergeCell ref="N33:O33"/>
    <mergeCell ref="B34:D34"/>
    <mergeCell ref="E34:F34"/>
    <mergeCell ref="G34:I34"/>
    <mergeCell ref="K34:L34"/>
    <mergeCell ref="N34:O34"/>
    <mergeCell ref="B31:D31"/>
    <mergeCell ref="E31:F31"/>
    <mergeCell ref="G31:I31"/>
    <mergeCell ref="K31:L31"/>
    <mergeCell ref="N31:O31"/>
    <mergeCell ref="B32:D32"/>
    <mergeCell ref="E32:F32"/>
    <mergeCell ref="G32:I32"/>
    <mergeCell ref="K32:L32"/>
    <mergeCell ref="N32:O32"/>
    <mergeCell ref="B29:D29"/>
    <mergeCell ref="E29:F29"/>
    <mergeCell ref="G29:I29"/>
    <mergeCell ref="K29:L29"/>
    <mergeCell ref="N29:O29"/>
    <mergeCell ref="B30:D30"/>
    <mergeCell ref="E30:F30"/>
    <mergeCell ref="G30:I30"/>
    <mergeCell ref="K30:L30"/>
    <mergeCell ref="N30:O30"/>
    <mergeCell ref="B27:D27"/>
    <mergeCell ref="E27:F27"/>
    <mergeCell ref="G27:I27"/>
    <mergeCell ref="K27:L27"/>
    <mergeCell ref="N27:O27"/>
    <mergeCell ref="B28:D28"/>
    <mergeCell ref="E28:F28"/>
    <mergeCell ref="G28:I28"/>
    <mergeCell ref="K28:L28"/>
    <mergeCell ref="N28:O28"/>
    <mergeCell ref="B25:D25"/>
    <mergeCell ref="E25:F25"/>
    <mergeCell ref="G25:I25"/>
    <mergeCell ref="K25:L25"/>
    <mergeCell ref="N25:O25"/>
    <mergeCell ref="B26:D26"/>
    <mergeCell ref="E26:F26"/>
    <mergeCell ref="G26:I26"/>
    <mergeCell ref="K26:L26"/>
    <mergeCell ref="N26:O26"/>
    <mergeCell ref="B23:D23"/>
    <mergeCell ref="E23:F23"/>
    <mergeCell ref="G23:I23"/>
    <mergeCell ref="K23:L23"/>
    <mergeCell ref="N23:O23"/>
    <mergeCell ref="B24:D24"/>
    <mergeCell ref="E24:F24"/>
    <mergeCell ref="G24:I24"/>
    <mergeCell ref="K24:L24"/>
    <mergeCell ref="N24:O24"/>
    <mergeCell ref="B21:D21"/>
    <mergeCell ref="E21:F21"/>
    <mergeCell ref="G21:I21"/>
    <mergeCell ref="K21:L21"/>
    <mergeCell ref="N21:O21"/>
    <mergeCell ref="B22:D22"/>
    <mergeCell ref="E22:F22"/>
    <mergeCell ref="G22:I22"/>
    <mergeCell ref="K22:L22"/>
    <mergeCell ref="N22:O22"/>
    <mergeCell ref="B19:D19"/>
    <mergeCell ref="E19:F19"/>
    <mergeCell ref="G19:I19"/>
    <mergeCell ref="K19:L19"/>
    <mergeCell ref="N19:O19"/>
    <mergeCell ref="B20:D20"/>
    <mergeCell ref="E20:F20"/>
    <mergeCell ref="G20:I20"/>
    <mergeCell ref="K20:L20"/>
    <mergeCell ref="N20:O20"/>
    <mergeCell ref="B17:D17"/>
    <mergeCell ref="E17:F17"/>
    <mergeCell ref="G17:I17"/>
    <mergeCell ref="K17:L17"/>
    <mergeCell ref="N17:O17"/>
    <mergeCell ref="B18:D18"/>
    <mergeCell ref="E18:F18"/>
    <mergeCell ref="G18:I18"/>
    <mergeCell ref="K18:L18"/>
    <mergeCell ref="N18:O18"/>
    <mergeCell ref="B15:D15"/>
    <mergeCell ref="E15:F15"/>
    <mergeCell ref="G15:I15"/>
    <mergeCell ref="K15:L15"/>
    <mergeCell ref="N15:O15"/>
    <mergeCell ref="B16:D16"/>
    <mergeCell ref="E16:F16"/>
    <mergeCell ref="G16:I16"/>
    <mergeCell ref="K16:L16"/>
    <mergeCell ref="N16:O16"/>
    <mergeCell ref="B13:D13"/>
    <mergeCell ref="E13:F13"/>
    <mergeCell ref="G13:I13"/>
    <mergeCell ref="K13:L13"/>
    <mergeCell ref="N13:O13"/>
    <mergeCell ref="B14:D14"/>
    <mergeCell ref="E14:F14"/>
    <mergeCell ref="G14:I14"/>
    <mergeCell ref="K14:L14"/>
    <mergeCell ref="N14:O14"/>
    <mergeCell ref="B11:D11"/>
    <mergeCell ref="E11:F11"/>
    <mergeCell ref="G11:I11"/>
    <mergeCell ref="K11:L11"/>
    <mergeCell ref="N11:O11"/>
    <mergeCell ref="B12:D12"/>
    <mergeCell ref="E12:F12"/>
    <mergeCell ref="G12:I12"/>
    <mergeCell ref="K12:L12"/>
    <mergeCell ref="N12:O12"/>
    <mergeCell ref="B9:D9"/>
    <mergeCell ref="E9:F9"/>
    <mergeCell ref="G9:I9"/>
    <mergeCell ref="K9:L9"/>
    <mergeCell ref="N9:O9"/>
    <mergeCell ref="B10:D10"/>
    <mergeCell ref="E10:F10"/>
    <mergeCell ref="G10:I10"/>
    <mergeCell ref="K10:L10"/>
    <mergeCell ref="N10:O10"/>
    <mergeCell ref="B7:D7"/>
    <mergeCell ref="E7:F7"/>
    <mergeCell ref="G7:I7"/>
    <mergeCell ref="K7:L7"/>
    <mergeCell ref="N7:O7"/>
    <mergeCell ref="B8:D8"/>
    <mergeCell ref="E8:F8"/>
    <mergeCell ref="G8:I8"/>
    <mergeCell ref="K8:L8"/>
    <mergeCell ref="N8:O8"/>
    <mergeCell ref="A2:E2"/>
    <mergeCell ref="L2:O2"/>
    <mergeCell ref="A3:O3"/>
    <mergeCell ref="A4:O4"/>
    <mergeCell ref="B5:D5"/>
    <mergeCell ref="E5:I5"/>
    <mergeCell ref="J5:L5"/>
    <mergeCell ref="M5:O5"/>
    <mergeCell ref="B6:D6"/>
    <mergeCell ref="E6:F6"/>
    <mergeCell ref="G6:I6"/>
    <mergeCell ref="K6:L6"/>
    <mergeCell ref="N6:O6"/>
  </mergeCells>
  <pageMargins left="0.45" right="0" top="0.5" bottom="0.5" header="0" footer="0"/>
  <pageSetup paperSize="9" scale="9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0"/>
  <sheetViews>
    <sheetView topLeftCell="A34" workbookViewId="0">
      <selection activeCell="B2" sqref="B2:E3"/>
    </sheetView>
  </sheetViews>
  <sheetFormatPr defaultRowHeight="15" x14ac:dyDescent="0.25"/>
  <cols>
    <col min="1" max="1" width="1.7109375" customWidth="1"/>
    <col min="2" max="2" width="6.28515625" style="24" customWidth="1"/>
    <col min="3" max="3" width="10.140625" customWidth="1"/>
    <col min="4" max="4" width="8" customWidth="1"/>
    <col min="5" max="5" width="10.7109375" customWidth="1"/>
    <col min="6" max="6" width="8" customWidth="1"/>
    <col min="7" max="7" width="3.85546875" customWidth="1"/>
    <col min="8" max="8" width="10.42578125" customWidth="1"/>
    <col min="9" max="9" width="3.85546875" customWidth="1"/>
    <col min="10" max="10" width="10.42578125" customWidth="1"/>
    <col min="11" max="11" width="4" customWidth="1"/>
    <col min="12" max="12" width="8.85546875" customWidth="1"/>
    <col min="13" max="13" width="9.85546875" customWidth="1"/>
    <col min="14" max="14" width="0" hidden="1" customWidth="1"/>
    <col min="15" max="15" width="0.28515625" customWidth="1"/>
    <col min="16" max="16" width="10.140625" bestFit="1" customWidth="1"/>
  </cols>
  <sheetData>
    <row r="1" spans="2:16" ht="7.35" customHeight="1" x14ac:dyDescent="0.25"/>
    <row r="2" spans="2:16" x14ac:dyDescent="0.25">
      <c r="B2" s="147" t="s">
        <v>533</v>
      </c>
      <c r="C2" s="148"/>
      <c r="D2" s="148"/>
      <c r="E2" s="148"/>
      <c r="K2" s="146" t="s">
        <v>534</v>
      </c>
      <c r="L2" s="139"/>
      <c r="M2" s="139"/>
    </row>
    <row r="3" spans="2:16" ht="28.5" customHeight="1" x14ac:dyDescent="0.25">
      <c r="B3" s="148"/>
      <c r="C3" s="148"/>
      <c r="D3" s="148"/>
      <c r="E3" s="148"/>
      <c r="K3" s="172" t="s">
        <v>536</v>
      </c>
      <c r="L3" s="173"/>
      <c r="M3" s="173"/>
    </row>
    <row r="4" spans="2:16" ht="63.75" customHeight="1" x14ac:dyDescent="0.25">
      <c r="B4" s="164" t="s">
        <v>687</v>
      </c>
      <c r="C4" s="139"/>
      <c r="D4" s="139"/>
      <c r="E4" s="139"/>
      <c r="F4" s="139"/>
      <c r="G4" s="139"/>
      <c r="H4" s="139"/>
      <c r="I4" s="139"/>
      <c r="J4" s="139"/>
      <c r="K4" s="139"/>
      <c r="L4" s="139"/>
      <c r="M4" s="139"/>
    </row>
    <row r="5" spans="2:16" ht="18" customHeight="1" x14ac:dyDescent="0.25">
      <c r="B5" s="138" t="s">
        <v>0</v>
      </c>
      <c r="C5" s="139"/>
      <c r="D5" s="139"/>
      <c r="E5" s="139"/>
      <c r="F5" s="139"/>
      <c r="G5" s="139"/>
      <c r="H5" s="139"/>
      <c r="I5" s="139"/>
      <c r="J5" s="139"/>
      <c r="K5" s="139"/>
      <c r="L5" s="139"/>
      <c r="M5" s="139"/>
    </row>
    <row r="6" spans="2:16" s="5" customFormat="1" ht="24" customHeight="1" x14ac:dyDescent="0.25">
      <c r="B6" s="6" t="s">
        <v>3</v>
      </c>
      <c r="C6" s="157" t="s">
        <v>167</v>
      </c>
      <c r="D6" s="150"/>
      <c r="E6" s="150"/>
      <c r="F6" s="150"/>
      <c r="G6" s="151"/>
      <c r="H6" s="157" t="s">
        <v>5</v>
      </c>
      <c r="I6" s="151"/>
      <c r="J6" s="157" t="s">
        <v>6</v>
      </c>
      <c r="K6" s="151"/>
      <c r="L6" s="6" t="s">
        <v>168</v>
      </c>
      <c r="M6" s="6" t="s">
        <v>169</v>
      </c>
    </row>
    <row r="7" spans="2:16" ht="24" customHeight="1" x14ac:dyDescent="0.25">
      <c r="B7" s="6" t="s">
        <v>9</v>
      </c>
      <c r="C7" s="157" t="s">
        <v>10</v>
      </c>
      <c r="D7" s="150"/>
      <c r="E7" s="150"/>
      <c r="F7" s="150"/>
      <c r="G7" s="151"/>
      <c r="H7" s="157" t="s">
        <v>11</v>
      </c>
      <c r="I7" s="151"/>
      <c r="J7" s="157" t="s">
        <v>12</v>
      </c>
      <c r="K7" s="151"/>
      <c r="L7" s="6" t="s">
        <v>170</v>
      </c>
      <c r="M7" s="6" t="s">
        <v>1</v>
      </c>
    </row>
    <row r="8" spans="2:16" ht="30" customHeight="1" x14ac:dyDescent="0.25">
      <c r="B8" s="7"/>
      <c r="C8" s="149" t="s">
        <v>171</v>
      </c>
      <c r="D8" s="150"/>
      <c r="E8" s="150"/>
      <c r="F8" s="150"/>
      <c r="G8" s="151"/>
      <c r="H8" s="152">
        <v>317287461371</v>
      </c>
      <c r="I8" s="151"/>
      <c r="J8" s="152">
        <v>651251926782</v>
      </c>
      <c r="K8" s="151"/>
      <c r="L8" s="13" t="s">
        <v>38</v>
      </c>
      <c r="M8" s="13" t="s">
        <v>1</v>
      </c>
    </row>
    <row r="9" spans="2:16" ht="24" customHeight="1" x14ac:dyDescent="0.25">
      <c r="B9" s="7" t="s">
        <v>9</v>
      </c>
      <c r="C9" s="149" t="s">
        <v>172</v>
      </c>
      <c r="D9" s="150"/>
      <c r="E9" s="150"/>
      <c r="F9" s="150"/>
      <c r="G9" s="151"/>
      <c r="H9" s="152">
        <v>317287461371</v>
      </c>
      <c r="I9" s="151"/>
      <c r="J9" s="152">
        <v>579763988733</v>
      </c>
      <c r="K9" s="151"/>
      <c r="L9" s="13" t="s">
        <v>40</v>
      </c>
      <c r="M9" s="13" t="s">
        <v>1</v>
      </c>
    </row>
    <row r="10" spans="2:16" ht="24" customHeight="1" x14ac:dyDescent="0.25">
      <c r="B10" s="7" t="s">
        <v>17</v>
      </c>
      <c r="C10" s="149" t="s">
        <v>41</v>
      </c>
      <c r="D10" s="150"/>
      <c r="E10" s="150"/>
      <c r="F10" s="150"/>
      <c r="G10" s="151"/>
      <c r="H10" s="152">
        <v>268203461371</v>
      </c>
      <c r="I10" s="151"/>
      <c r="J10" s="152">
        <v>315912378206</v>
      </c>
      <c r="K10" s="151"/>
      <c r="L10" s="13" t="s">
        <v>42</v>
      </c>
      <c r="M10" s="13" t="s">
        <v>1</v>
      </c>
    </row>
    <row r="11" spans="2:16" ht="24" customHeight="1" x14ac:dyDescent="0.25">
      <c r="B11" s="9" t="s">
        <v>11</v>
      </c>
      <c r="C11" s="158" t="s">
        <v>173</v>
      </c>
      <c r="D11" s="150"/>
      <c r="E11" s="150"/>
      <c r="F11" s="150"/>
      <c r="G11" s="151"/>
      <c r="H11" s="159">
        <v>268153461371</v>
      </c>
      <c r="I11" s="151"/>
      <c r="J11" s="159">
        <v>315862378206</v>
      </c>
      <c r="K11" s="151"/>
      <c r="L11" s="14" t="s">
        <v>174</v>
      </c>
      <c r="M11" s="14" t="s">
        <v>1</v>
      </c>
      <c r="P11" s="36"/>
    </row>
    <row r="12" spans="2:16" ht="24" customHeight="1" x14ac:dyDescent="0.25">
      <c r="B12" s="25"/>
      <c r="C12" s="174" t="s">
        <v>175</v>
      </c>
      <c r="D12" s="150"/>
      <c r="E12" s="150"/>
      <c r="F12" s="150"/>
      <c r="G12" s="151"/>
      <c r="H12" s="175">
        <v>0</v>
      </c>
      <c r="I12" s="151"/>
      <c r="J12" s="175">
        <v>0</v>
      </c>
      <c r="K12" s="151"/>
      <c r="L12" s="26" t="s">
        <v>1</v>
      </c>
      <c r="M12" s="26" t="s">
        <v>1</v>
      </c>
    </row>
    <row r="13" spans="2:16" ht="24" customHeight="1" x14ac:dyDescent="0.25">
      <c r="B13" s="9" t="s">
        <v>24</v>
      </c>
      <c r="C13" s="158" t="s">
        <v>176</v>
      </c>
      <c r="D13" s="150"/>
      <c r="E13" s="150"/>
      <c r="F13" s="150"/>
      <c r="G13" s="151"/>
      <c r="H13" s="159">
        <v>0</v>
      </c>
      <c r="I13" s="151"/>
      <c r="J13" s="159">
        <v>44328622370</v>
      </c>
      <c r="K13" s="151"/>
      <c r="L13" s="14" t="s">
        <v>1</v>
      </c>
      <c r="M13" s="14" t="s">
        <v>1</v>
      </c>
    </row>
    <row r="14" spans="2:16" ht="24" customHeight="1" x14ac:dyDescent="0.25">
      <c r="B14" s="9" t="s">
        <v>24</v>
      </c>
      <c r="C14" s="158" t="s">
        <v>177</v>
      </c>
      <c r="D14" s="150"/>
      <c r="E14" s="150"/>
      <c r="F14" s="150"/>
      <c r="G14" s="151"/>
      <c r="H14" s="159">
        <v>0</v>
      </c>
      <c r="I14" s="151"/>
      <c r="J14" s="159">
        <v>157009258958</v>
      </c>
      <c r="K14" s="151"/>
      <c r="L14" s="14" t="s">
        <v>1</v>
      </c>
      <c r="M14" s="14" t="s">
        <v>1</v>
      </c>
    </row>
    <row r="15" spans="2:16" ht="24" customHeight="1" x14ac:dyDescent="0.25">
      <c r="B15" s="9" t="s">
        <v>24</v>
      </c>
      <c r="C15" s="158" t="s">
        <v>178</v>
      </c>
      <c r="D15" s="150"/>
      <c r="E15" s="150"/>
      <c r="F15" s="150"/>
      <c r="G15" s="151"/>
      <c r="H15" s="159">
        <v>0</v>
      </c>
      <c r="I15" s="151"/>
      <c r="J15" s="159">
        <v>82714030872</v>
      </c>
      <c r="K15" s="151"/>
      <c r="L15" s="14" t="s">
        <v>1</v>
      </c>
      <c r="M15" s="14" t="s">
        <v>1</v>
      </c>
    </row>
    <row r="16" spans="2:16" ht="24" customHeight="1" x14ac:dyDescent="0.25">
      <c r="B16" s="9" t="s">
        <v>24</v>
      </c>
      <c r="C16" s="158" t="s">
        <v>179</v>
      </c>
      <c r="D16" s="150"/>
      <c r="E16" s="150"/>
      <c r="F16" s="150"/>
      <c r="G16" s="151"/>
      <c r="H16" s="159">
        <v>0</v>
      </c>
      <c r="I16" s="151"/>
      <c r="J16" s="159">
        <v>15519179400</v>
      </c>
      <c r="K16" s="151"/>
      <c r="L16" s="14" t="s">
        <v>1</v>
      </c>
      <c r="M16" s="14" t="s">
        <v>1</v>
      </c>
    </row>
    <row r="17" spans="2:13" ht="24" customHeight="1" x14ac:dyDescent="0.25">
      <c r="B17" s="9" t="s">
        <v>24</v>
      </c>
      <c r="C17" s="158" t="s">
        <v>180</v>
      </c>
      <c r="D17" s="150"/>
      <c r="E17" s="150"/>
      <c r="F17" s="150"/>
      <c r="G17" s="151"/>
      <c r="H17" s="159">
        <v>0</v>
      </c>
      <c r="I17" s="151"/>
      <c r="J17" s="159">
        <v>0</v>
      </c>
      <c r="K17" s="151"/>
      <c r="L17" s="14" t="s">
        <v>1</v>
      </c>
      <c r="M17" s="14" t="s">
        <v>1</v>
      </c>
    </row>
    <row r="18" spans="2:13" ht="24" customHeight="1" x14ac:dyDescent="0.25">
      <c r="B18" s="9" t="s">
        <v>24</v>
      </c>
      <c r="C18" s="158" t="s">
        <v>181</v>
      </c>
      <c r="D18" s="150"/>
      <c r="E18" s="150"/>
      <c r="F18" s="150"/>
      <c r="G18" s="151"/>
      <c r="H18" s="159">
        <v>0</v>
      </c>
      <c r="I18" s="151"/>
      <c r="J18" s="159">
        <v>0</v>
      </c>
      <c r="K18" s="151"/>
      <c r="L18" s="14" t="s">
        <v>1</v>
      </c>
      <c r="M18" s="14" t="s">
        <v>1</v>
      </c>
    </row>
    <row r="19" spans="2:13" ht="24" customHeight="1" x14ac:dyDescent="0.25">
      <c r="B19" s="25"/>
      <c r="C19" s="174" t="s">
        <v>182</v>
      </c>
      <c r="D19" s="150"/>
      <c r="E19" s="150"/>
      <c r="F19" s="150"/>
      <c r="G19" s="151"/>
      <c r="H19" s="175">
        <v>0</v>
      </c>
      <c r="I19" s="151"/>
      <c r="J19" s="175">
        <v>0</v>
      </c>
      <c r="K19" s="151"/>
      <c r="L19" s="26" t="s">
        <v>1</v>
      </c>
      <c r="M19" s="26" t="s">
        <v>1</v>
      </c>
    </row>
    <row r="20" spans="2:13" ht="24" customHeight="1" x14ac:dyDescent="0.25">
      <c r="B20" s="9" t="s">
        <v>24</v>
      </c>
      <c r="C20" s="158" t="s">
        <v>183</v>
      </c>
      <c r="D20" s="150"/>
      <c r="E20" s="150"/>
      <c r="F20" s="150"/>
      <c r="G20" s="151"/>
      <c r="H20" s="159">
        <v>0</v>
      </c>
      <c r="I20" s="151"/>
      <c r="J20" s="159">
        <v>0</v>
      </c>
      <c r="K20" s="151"/>
      <c r="L20" s="14" t="s">
        <v>1</v>
      </c>
      <c r="M20" s="14" t="s">
        <v>1</v>
      </c>
    </row>
    <row r="21" spans="2:13" ht="36" customHeight="1" x14ac:dyDescent="0.25">
      <c r="B21" s="25"/>
      <c r="C21" s="174" t="s">
        <v>184</v>
      </c>
      <c r="D21" s="150"/>
      <c r="E21" s="150"/>
      <c r="F21" s="150"/>
      <c r="G21" s="151"/>
      <c r="H21" s="175">
        <v>0</v>
      </c>
      <c r="I21" s="151"/>
      <c r="J21" s="175">
        <v>0</v>
      </c>
      <c r="K21" s="151"/>
      <c r="L21" s="26" t="s">
        <v>1</v>
      </c>
      <c r="M21" s="26" t="s">
        <v>1</v>
      </c>
    </row>
    <row r="22" spans="2:13" ht="24" customHeight="1" x14ac:dyDescent="0.25">
      <c r="B22" s="9" t="s">
        <v>24</v>
      </c>
      <c r="C22" s="158" t="s">
        <v>185</v>
      </c>
      <c r="D22" s="150"/>
      <c r="E22" s="150"/>
      <c r="F22" s="150"/>
      <c r="G22" s="151"/>
      <c r="H22" s="159">
        <v>0</v>
      </c>
      <c r="I22" s="151"/>
      <c r="J22" s="159">
        <v>0</v>
      </c>
      <c r="K22" s="151"/>
      <c r="L22" s="14" t="s">
        <v>1</v>
      </c>
      <c r="M22" s="14" t="s">
        <v>1</v>
      </c>
    </row>
    <row r="23" spans="2:13" ht="24" customHeight="1" x14ac:dyDescent="0.25">
      <c r="B23" s="9" t="s">
        <v>24</v>
      </c>
      <c r="C23" s="158" t="s">
        <v>186</v>
      </c>
      <c r="D23" s="150"/>
      <c r="E23" s="150"/>
      <c r="F23" s="150"/>
      <c r="G23" s="151"/>
      <c r="H23" s="159">
        <v>0</v>
      </c>
      <c r="I23" s="151"/>
      <c r="J23" s="159">
        <v>0</v>
      </c>
      <c r="K23" s="151"/>
      <c r="L23" s="14" t="s">
        <v>1</v>
      </c>
      <c r="M23" s="14" t="s">
        <v>1</v>
      </c>
    </row>
    <row r="24" spans="2:13" ht="24" customHeight="1" x14ac:dyDescent="0.25">
      <c r="B24" s="9" t="s">
        <v>12</v>
      </c>
      <c r="C24" s="158" t="s">
        <v>187</v>
      </c>
      <c r="D24" s="150"/>
      <c r="E24" s="150"/>
      <c r="F24" s="150"/>
      <c r="G24" s="151"/>
      <c r="H24" s="159">
        <v>50000000</v>
      </c>
      <c r="I24" s="151"/>
      <c r="J24" s="159">
        <v>50000000</v>
      </c>
      <c r="K24" s="151"/>
      <c r="L24" s="14" t="s">
        <v>1</v>
      </c>
      <c r="M24" s="14" t="s">
        <v>1</v>
      </c>
    </row>
    <row r="25" spans="2:13" ht="24" customHeight="1" x14ac:dyDescent="0.25">
      <c r="B25" s="7" t="s">
        <v>21</v>
      </c>
      <c r="C25" s="149" t="s">
        <v>43</v>
      </c>
      <c r="D25" s="150"/>
      <c r="E25" s="150"/>
      <c r="F25" s="150"/>
      <c r="G25" s="151"/>
      <c r="H25" s="152">
        <v>46834000000</v>
      </c>
      <c r="I25" s="151"/>
      <c r="J25" s="152">
        <v>263851610527</v>
      </c>
      <c r="K25" s="151"/>
      <c r="L25" s="13" t="s">
        <v>44</v>
      </c>
      <c r="M25" s="13" t="s">
        <v>1</v>
      </c>
    </row>
    <row r="26" spans="2:13" ht="24" customHeight="1" x14ac:dyDescent="0.25">
      <c r="B26" s="25"/>
      <c r="C26" s="174" t="s">
        <v>188</v>
      </c>
      <c r="D26" s="150"/>
      <c r="E26" s="150"/>
      <c r="F26" s="150"/>
      <c r="G26" s="151"/>
      <c r="H26" s="175">
        <v>0</v>
      </c>
      <c r="I26" s="151"/>
      <c r="J26" s="175">
        <v>0</v>
      </c>
      <c r="K26" s="151"/>
      <c r="L26" s="26" t="s">
        <v>1</v>
      </c>
      <c r="M26" s="26" t="s">
        <v>1</v>
      </c>
    </row>
    <row r="27" spans="2:13" ht="24" customHeight="1" x14ac:dyDescent="0.25">
      <c r="B27" s="9" t="s">
        <v>11</v>
      </c>
      <c r="C27" s="158" t="s">
        <v>176</v>
      </c>
      <c r="D27" s="150"/>
      <c r="E27" s="150"/>
      <c r="F27" s="150"/>
      <c r="G27" s="151"/>
      <c r="H27" s="159">
        <v>0</v>
      </c>
      <c r="I27" s="151"/>
      <c r="J27" s="159">
        <v>139672286560</v>
      </c>
      <c r="K27" s="151"/>
      <c r="L27" s="14" t="s">
        <v>1</v>
      </c>
      <c r="M27" s="14" t="s">
        <v>1</v>
      </c>
    </row>
    <row r="28" spans="2:13" ht="24" customHeight="1" x14ac:dyDescent="0.25">
      <c r="B28" s="9" t="s">
        <v>12</v>
      </c>
      <c r="C28" s="158" t="s">
        <v>189</v>
      </c>
      <c r="D28" s="150"/>
      <c r="E28" s="150"/>
      <c r="F28" s="150"/>
      <c r="G28" s="151"/>
      <c r="H28" s="159">
        <v>0</v>
      </c>
      <c r="I28" s="151"/>
      <c r="J28" s="159">
        <v>0</v>
      </c>
      <c r="K28" s="151"/>
      <c r="L28" s="14" t="s">
        <v>1</v>
      </c>
      <c r="M28" s="14" t="s">
        <v>1</v>
      </c>
    </row>
    <row r="29" spans="2:13" ht="24" customHeight="1" x14ac:dyDescent="0.25">
      <c r="B29" s="7" t="s">
        <v>29</v>
      </c>
      <c r="C29" s="149" t="s">
        <v>46</v>
      </c>
      <c r="D29" s="150"/>
      <c r="E29" s="150"/>
      <c r="F29" s="150"/>
      <c r="G29" s="151"/>
      <c r="H29" s="152">
        <v>0</v>
      </c>
      <c r="I29" s="151"/>
      <c r="J29" s="152">
        <v>0</v>
      </c>
      <c r="K29" s="151"/>
      <c r="L29" s="13" t="s">
        <v>1</v>
      </c>
      <c r="M29" s="13" t="s">
        <v>1</v>
      </c>
    </row>
    <row r="30" spans="2:13" ht="24" customHeight="1" x14ac:dyDescent="0.25">
      <c r="B30" s="7" t="s">
        <v>31</v>
      </c>
      <c r="C30" s="149" t="s">
        <v>48</v>
      </c>
      <c r="D30" s="150"/>
      <c r="E30" s="150"/>
      <c r="F30" s="150"/>
      <c r="G30" s="151"/>
      <c r="H30" s="152">
        <v>0</v>
      </c>
      <c r="I30" s="151"/>
      <c r="J30" s="152">
        <v>0</v>
      </c>
      <c r="K30" s="151"/>
      <c r="L30" s="13" t="s">
        <v>1</v>
      </c>
      <c r="M30" s="13" t="s">
        <v>1</v>
      </c>
    </row>
    <row r="31" spans="2:13" ht="24" customHeight="1" x14ac:dyDescent="0.25">
      <c r="B31" s="7" t="s">
        <v>33</v>
      </c>
      <c r="C31" s="149" t="s">
        <v>190</v>
      </c>
      <c r="D31" s="150"/>
      <c r="E31" s="150"/>
      <c r="F31" s="150"/>
      <c r="G31" s="151"/>
      <c r="H31" s="152">
        <v>2250000000</v>
      </c>
      <c r="I31" s="151"/>
      <c r="J31" s="152">
        <v>0</v>
      </c>
      <c r="K31" s="151"/>
      <c r="L31" s="13" t="s">
        <v>53</v>
      </c>
      <c r="M31" s="13" t="s">
        <v>1</v>
      </c>
    </row>
    <row r="32" spans="2:13" ht="24" customHeight="1" x14ac:dyDescent="0.25">
      <c r="B32" s="7" t="s">
        <v>35</v>
      </c>
      <c r="C32" s="149" t="s">
        <v>50</v>
      </c>
      <c r="D32" s="150"/>
      <c r="E32" s="150"/>
      <c r="F32" s="150"/>
      <c r="G32" s="151"/>
      <c r="H32" s="152">
        <v>0</v>
      </c>
      <c r="I32" s="151"/>
      <c r="J32" s="152">
        <v>0</v>
      </c>
      <c r="K32" s="151"/>
      <c r="L32" s="13" t="s">
        <v>1</v>
      </c>
      <c r="M32" s="13" t="s">
        <v>1</v>
      </c>
    </row>
    <row r="33" spans="2:13" ht="24" customHeight="1" x14ac:dyDescent="0.25">
      <c r="B33" s="7" t="s">
        <v>191</v>
      </c>
      <c r="C33" s="149" t="s">
        <v>192</v>
      </c>
      <c r="D33" s="150"/>
      <c r="E33" s="150"/>
      <c r="F33" s="150"/>
      <c r="G33" s="151"/>
      <c r="H33" s="152">
        <v>0</v>
      </c>
      <c r="I33" s="151"/>
      <c r="J33" s="152">
        <v>0</v>
      </c>
      <c r="K33" s="151"/>
      <c r="L33" s="13" t="s">
        <v>1</v>
      </c>
      <c r="M33" s="13" t="s">
        <v>1</v>
      </c>
    </row>
    <row r="34" spans="2:13" ht="24" customHeight="1" x14ac:dyDescent="0.25">
      <c r="B34" s="7" t="s">
        <v>10</v>
      </c>
      <c r="C34" s="149" t="s">
        <v>193</v>
      </c>
      <c r="D34" s="150"/>
      <c r="E34" s="150"/>
      <c r="F34" s="150"/>
      <c r="G34" s="151"/>
      <c r="H34" s="152">
        <v>0</v>
      </c>
      <c r="I34" s="151"/>
      <c r="J34" s="152">
        <v>0</v>
      </c>
      <c r="K34" s="151"/>
      <c r="L34" s="13" t="s">
        <v>1</v>
      </c>
      <c r="M34" s="13" t="s">
        <v>1</v>
      </c>
    </row>
    <row r="35" spans="2:13" ht="24" customHeight="1" x14ac:dyDescent="0.25">
      <c r="B35" s="7" t="s">
        <v>60</v>
      </c>
      <c r="C35" s="149" t="s">
        <v>194</v>
      </c>
      <c r="D35" s="150"/>
      <c r="E35" s="150"/>
      <c r="F35" s="150"/>
      <c r="G35" s="151"/>
      <c r="H35" s="152">
        <v>0</v>
      </c>
      <c r="I35" s="151"/>
      <c r="J35" s="152">
        <v>71095438049</v>
      </c>
      <c r="K35" s="151"/>
      <c r="L35" s="13" t="s">
        <v>1</v>
      </c>
      <c r="M35" s="13" t="s">
        <v>1</v>
      </c>
    </row>
    <row r="36" spans="2:13" ht="24" customHeight="1" x14ac:dyDescent="0.25">
      <c r="B36" s="7" t="s">
        <v>63</v>
      </c>
      <c r="C36" s="149" t="s">
        <v>195</v>
      </c>
      <c r="D36" s="150"/>
      <c r="E36" s="150"/>
      <c r="F36" s="150"/>
      <c r="G36" s="151"/>
      <c r="H36" s="152">
        <v>0</v>
      </c>
      <c r="I36" s="151"/>
      <c r="J36" s="152">
        <v>0</v>
      </c>
      <c r="K36" s="151"/>
      <c r="L36" s="13" t="s">
        <v>1</v>
      </c>
      <c r="M36" s="13" t="s">
        <v>1</v>
      </c>
    </row>
    <row r="37" spans="2:13" ht="24" customHeight="1" x14ac:dyDescent="0.25">
      <c r="B37" s="7" t="s">
        <v>67</v>
      </c>
      <c r="C37" s="149" t="s">
        <v>196</v>
      </c>
      <c r="D37" s="150"/>
      <c r="E37" s="150"/>
      <c r="F37" s="150"/>
      <c r="G37" s="151"/>
      <c r="H37" s="152">
        <v>0</v>
      </c>
      <c r="I37" s="151"/>
      <c r="J37" s="152">
        <v>392500000</v>
      </c>
      <c r="K37" s="151"/>
      <c r="L37" s="13" t="s">
        <v>1</v>
      </c>
      <c r="M37" s="13" t="s">
        <v>1</v>
      </c>
    </row>
    <row r="38" spans="2:13" ht="19.5" customHeight="1" x14ac:dyDescent="0.25"/>
    <row r="39" spans="2:13" ht="36.75" customHeight="1" x14ac:dyDescent="0.25">
      <c r="B39" s="171"/>
      <c r="C39" s="139"/>
      <c r="E39" s="171"/>
      <c r="F39" s="139"/>
      <c r="J39" s="171"/>
      <c r="K39" s="139"/>
      <c r="L39" s="139"/>
      <c r="M39" s="139"/>
    </row>
    <row r="40" spans="2:13" ht="36" customHeight="1" x14ac:dyDescent="0.25"/>
  </sheetData>
  <mergeCells count="104">
    <mergeCell ref="B39:C39"/>
    <mergeCell ref="E39:F39"/>
    <mergeCell ref="J39:M39"/>
    <mergeCell ref="C36:G36"/>
    <mergeCell ref="H36:I36"/>
    <mergeCell ref="J36:K36"/>
    <mergeCell ref="C37:G37"/>
    <mergeCell ref="H37:I37"/>
    <mergeCell ref="J37:K37"/>
    <mergeCell ref="C35:G35"/>
    <mergeCell ref="H35:I35"/>
    <mergeCell ref="J35:K35"/>
    <mergeCell ref="C33:G33"/>
    <mergeCell ref="H33:I33"/>
    <mergeCell ref="J33:K33"/>
    <mergeCell ref="C34:G34"/>
    <mergeCell ref="H34:I34"/>
    <mergeCell ref="J34:K34"/>
    <mergeCell ref="C31:G31"/>
    <mergeCell ref="H31:I31"/>
    <mergeCell ref="J31:K31"/>
    <mergeCell ref="C32:G32"/>
    <mergeCell ref="H32:I32"/>
    <mergeCell ref="J32:K32"/>
    <mergeCell ref="C29:G29"/>
    <mergeCell ref="H29:I29"/>
    <mergeCell ref="J29:K29"/>
    <mergeCell ref="C30:G30"/>
    <mergeCell ref="H30:I30"/>
    <mergeCell ref="J30:K30"/>
    <mergeCell ref="C27:G27"/>
    <mergeCell ref="H27:I27"/>
    <mergeCell ref="J27:K27"/>
    <mergeCell ref="C28:G28"/>
    <mergeCell ref="H28:I28"/>
    <mergeCell ref="J28:K28"/>
    <mergeCell ref="C25:G25"/>
    <mergeCell ref="H25:I25"/>
    <mergeCell ref="J25:K25"/>
    <mergeCell ref="C26:G26"/>
    <mergeCell ref="H26:I26"/>
    <mergeCell ref="J26:K26"/>
    <mergeCell ref="C23:G23"/>
    <mergeCell ref="H23:I23"/>
    <mergeCell ref="J23:K23"/>
    <mergeCell ref="C24:G24"/>
    <mergeCell ref="H24:I24"/>
    <mergeCell ref="J24:K24"/>
    <mergeCell ref="C21:G21"/>
    <mergeCell ref="H21:I21"/>
    <mergeCell ref="J21:K21"/>
    <mergeCell ref="C22:G22"/>
    <mergeCell ref="H22:I22"/>
    <mergeCell ref="J22:K22"/>
    <mergeCell ref="C19:G19"/>
    <mergeCell ref="H19:I19"/>
    <mergeCell ref="J19:K19"/>
    <mergeCell ref="C20:G20"/>
    <mergeCell ref="H20:I20"/>
    <mergeCell ref="J20:K20"/>
    <mergeCell ref="C17:G17"/>
    <mergeCell ref="H17:I17"/>
    <mergeCell ref="J17:K17"/>
    <mergeCell ref="C18:G18"/>
    <mergeCell ref="H18:I18"/>
    <mergeCell ref="J18:K18"/>
    <mergeCell ref="C15:G15"/>
    <mergeCell ref="H15:I15"/>
    <mergeCell ref="J15:K15"/>
    <mergeCell ref="C16:G16"/>
    <mergeCell ref="H16:I16"/>
    <mergeCell ref="J16:K16"/>
    <mergeCell ref="C13:G13"/>
    <mergeCell ref="H13:I13"/>
    <mergeCell ref="J13:K13"/>
    <mergeCell ref="C14:G14"/>
    <mergeCell ref="H14:I14"/>
    <mergeCell ref="J14:K14"/>
    <mergeCell ref="C11:G11"/>
    <mergeCell ref="H11:I11"/>
    <mergeCell ref="J11:K11"/>
    <mergeCell ref="C12:G12"/>
    <mergeCell ref="H12:I12"/>
    <mergeCell ref="J12:K12"/>
    <mergeCell ref="C9:G9"/>
    <mergeCell ref="H9:I9"/>
    <mergeCell ref="J9:K9"/>
    <mergeCell ref="C10:G10"/>
    <mergeCell ref="H10:I10"/>
    <mergeCell ref="J10:K10"/>
    <mergeCell ref="C7:G7"/>
    <mergeCell ref="H7:I7"/>
    <mergeCell ref="J7:K7"/>
    <mergeCell ref="C8:G8"/>
    <mergeCell ref="H8:I8"/>
    <mergeCell ref="J8:K8"/>
    <mergeCell ref="B2:E3"/>
    <mergeCell ref="K2:M2"/>
    <mergeCell ref="B4:M4"/>
    <mergeCell ref="B5:M5"/>
    <mergeCell ref="C6:G6"/>
    <mergeCell ref="H6:I6"/>
    <mergeCell ref="J6:K6"/>
    <mergeCell ref="K3:M3"/>
  </mergeCells>
  <pageMargins left="0.45" right="0" top="0.5" bottom="0.5" header="0" footer="0"/>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0"/>
  <sheetViews>
    <sheetView topLeftCell="A46" workbookViewId="0">
      <selection activeCell="B2" sqref="B2:E2"/>
    </sheetView>
  </sheetViews>
  <sheetFormatPr defaultRowHeight="15" x14ac:dyDescent="0.25"/>
  <cols>
    <col min="1" max="1" width="1.7109375" customWidth="1"/>
    <col min="2" max="2" width="5.42578125" style="24" customWidth="1"/>
    <col min="3" max="3" width="11.42578125" customWidth="1"/>
    <col min="4" max="4" width="9.7109375" customWidth="1"/>
    <col min="5" max="5" width="9.5703125" customWidth="1"/>
    <col min="6" max="6" width="3.28515625" customWidth="1"/>
    <col min="7" max="7" width="10" customWidth="1"/>
    <col min="8" max="8" width="14.140625" customWidth="1"/>
    <col min="9" max="9" width="12.85546875" customWidth="1"/>
    <col min="10" max="10" width="7.5703125" customWidth="1"/>
    <col min="11" max="11" width="0" hidden="1" customWidth="1"/>
    <col min="12" max="12" width="1.85546875" customWidth="1"/>
    <col min="13" max="13" width="14.85546875" bestFit="1" customWidth="1"/>
  </cols>
  <sheetData>
    <row r="1" spans="2:13" ht="7.35" customHeight="1" x14ac:dyDescent="0.25"/>
    <row r="2" spans="2:13" ht="51" customHeight="1" x14ac:dyDescent="0.25">
      <c r="B2" s="147" t="s">
        <v>533</v>
      </c>
      <c r="C2" s="148"/>
      <c r="D2" s="148"/>
      <c r="E2" s="148"/>
      <c r="H2" s="146" t="s">
        <v>198</v>
      </c>
      <c r="I2" s="139"/>
      <c r="J2" s="139"/>
    </row>
    <row r="3" spans="2:13" ht="61.5" customHeight="1" x14ac:dyDescent="0.25">
      <c r="B3" s="164" t="s">
        <v>688</v>
      </c>
      <c r="C3" s="148"/>
      <c r="D3" s="148"/>
      <c r="E3" s="148"/>
      <c r="F3" s="148"/>
      <c r="G3" s="148"/>
      <c r="H3" s="148"/>
      <c r="I3" s="148"/>
      <c r="J3" s="148"/>
    </row>
    <row r="4" spans="2:13" ht="18" customHeight="1" x14ac:dyDescent="0.25">
      <c r="B4" s="138" t="s">
        <v>0</v>
      </c>
      <c r="C4" s="139"/>
      <c r="D4" s="139"/>
      <c r="E4" s="139"/>
      <c r="F4" s="139"/>
      <c r="G4" s="139"/>
      <c r="H4" s="139"/>
      <c r="I4" s="139"/>
      <c r="J4" s="139"/>
    </row>
    <row r="5" spans="2:13" ht="18.75" customHeight="1" x14ac:dyDescent="0.25">
      <c r="B5" s="12" t="s">
        <v>1</v>
      </c>
      <c r="C5" s="165" t="s">
        <v>1</v>
      </c>
      <c r="D5" s="166"/>
      <c r="E5" s="167"/>
      <c r="F5" s="165" t="s">
        <v>1</v>
      </c>
      <c r="G5" s="167"/>
      <c r="H5" s="12" t="s">
        <v>1</v>
      </c>
      <c r="I5" s="157" t="s">
        <v>2</v>
      </c>
      <c r="J5" s="151"/>
    </row>
    <row r="6" spans="2:13" ht="25.5" customHeight="1" x14ac:dyDescent="0.25">
      <c r="B6" s="4" t="s">
        <v>3</v>
      </c>
      <c r="C6" s="154" t="s">
        <v>199</v>
      </c>
      <c r="D6" s="155"/>
      <c r="E6" s="156"/>
      <c r="F6" s="154" t="s">
        <v>5</v>
      </c>
      <c r="G6" s="156"/>
      <c r="H6" s="4" t="s">
        <v>6</v>
      </c>
      <c r="I6" s="6" t="s">
        <v>7</v>
      </c>
      <c r="J6" s="6" t="s">
        <v>8</v>
      </c>
    </row>
    <row r="7" spans="2:13" ht="23.25" customHeight="1" x14ac:dyDescent="0.25">
      <c r="B7" s="4" t="s">
        <v>9</v>
      </c>
      <c r="C7" s="154" t="s">
        <v>10</v>
      </c>
      <c r="D7" s="155"/>
      <c r="E7" s="156"/>
      <c r="F7" s="154" t="s">
        <v>11</v>
      </c>
      <c r="G7" s="156"/>
      <c r="H7" s="4" t="s">
        <v>12</v>
      </c>
      <c r="I7" s="6" t="s">
        <v>13</v>
      </c>
      <c r="J7" s="6" t="s">
        <v>14</v>
      </c>
    </row>
    <row r="8" spans="2:13" ht="48" customHeight="1" x14ac:dyDescent="0.25">
      <c r="B8" s="7"/>
      <c r="C8" s="149" t="s">
        <v>539</v>
      </c>
      <c r="D8" s="150"/>
      <c r="E8" s="151"/>
      <c r="F8" s="152">
        <v>317287461371</v>
      </c>
      <c r="G8" s="151"/>
      <c r="H8" s="8">
        <v>651251926782</v>
      </c>
      <c r="I8" s="8">
        <v>333964465411</v>
      </c>
      <c r="J8" s="13" t="s">
        <v>200</v>
      </c>
    </row>
    <row r="9" spans="2:13" ht="27.75" customHeight="1" x14ac:dyDescent="0.25">
      <c r="B9" s="7" t="s">
        <v>9</v>
      </c>
      <c r="C9" s="149" t="s">
        <v>540</v>
      </c>
      <c r="D9" s="150"/>
      <c r="E9" s="151"/>
      <c r="F9" s="152">
        <v>317287461371</v>
      </c>
      <c r="G9" s="151"/>
      <c r="H9" s="8">
        <v>579763988733</v>
      </c>
      <c r="I9" s="8">
        <v>262476527362</v>
      </c>
      <c r="J9" s="13" t="s">
        <v>201</v>
      </c>
    </row>
    <row r="10" spans="2:13" ht="25.5" customHeight="1" x14ac:dyDescent="0.25">
      <c r="B10" s="7" t="s">
        <v>17</v>
      </c>
      <c r="C10" s="149" t="s">
        <v>41</v>
      </c>
      <c r="D10" s="150"/>
      <c r="E10" s="151"/>
      <c r="F10" s="152">
        <v>268203461371</v>
      </c>
      <c r="G10" s="151"/>
      <c r="H10" s="8">
        <v>315912378206</v>
      </c>
      <c r="I10" s="8">
        <v>47708916835</v>
      </c>
      <c r="J10" s="13" t="s">
        <v>202</v>
      </c>
      <c r="M10" s="36"/>
    </row>
    <row r="11" spans="2:13" ht="25.5" customHeight="1" x14ac:dyDescent="0.25">
      <c r="B11" s="9" t="s">
        <v>11</v>
      </c>
      <c r="C11" s="158" t="s">
        <v>173</v>
      </c>
      <c r="D11" s="150"/>
      <c r="E11" s="151"/>
      <c r="F11" s="159">
        <v>268203461371</v>
      </c>
      <c r="G11" s="151"/>
      <c r="H11" s="10">
        <v>315862378206</v>
      </c>
      <c r="I11" s="10">
        <v>47658916835</v>
      </c>
      <c r="J11" s="14" t="s">
        <v>203</v>
      </c>
      <c r="M11" s="36"/>
    </row>
    <row r="12" spans="2:13" s="48" customFormat="1" ht="25.5" customHeight="1" x14ac:dyDescent="0.25">
      <c r="B12" s="25" t="s">
        <v>24</v>
      </c>
      <c r="C12" s="174" t="s">
        <v>204</v>
      </c>
      <c r="D12" s="176"/>
      <c r="E12" s="177"/>
      <c r="F12" s="175">
        <v>0</v>
      </c>
      <c r="G12" s="177"/>
      <c r="H12" s="33">
        <v>2517853853</v>
      </c>
      <c r="I12" s="33">
        <v>2517853853</v>
      </c>
      <c r="J12" s="34"/>
    </row>
    <row r="13" spans="2:13" s="48" customFormat="1" ht="25.5" customHeight="1" x14ac:dyDescent="0.25">
      <c r="B13" s="25" t="s">
        <v>24</v>
      </c>
      <c r="C13" s="174" t="s">
        <v>205</v>
      </c>
      <c r="D13" s="176"/>
      <c r="E13" s="177"/>
      <c r="F13" s="175">
        <v>0</v>
      </c>
      <c r="G13" s="177"/>
      <c r="H13" s="33">
        <v>13732609753</v>
      </c>
      <c r="I13" s="33">
        <v>13732609753</v>
      </c>
      <c r="J13" s="34"/>
    </row>
    <row r="14" spans="2:13" s="48" customFormat="1" ht="25.5" customHeight="1" x14ac:dyDescent="0.25">
      <c r="B14" s="25" t="s">
        <v>24</v>
      </c>
      <c r="C14" s="174" t="s">
        <v>206</v>
      </c>
      <c r="D14" s="176"/>
      <c r="E14" s="177"/>
      <c r="F14" s="175">
        <v>0</v>
      </c>
      <c r="G14" s="177"/>
      <c r="H14" s="33">
        <v>44328622370</v>
      </c>
      <c r="I14" s="33">
        <v>44328622370</v>
      </c>
      <c r="J14" s="34"/>
    </row>
    <row r="15" spans="2:13" s="48" customFormat="1" ht="25.5" customHeight="1" x14ac:dyDescent="0.25">
      <c r="B15" s="25" t="s">
        <v>24</v>
      </c>
      <c r="C15" s="174" t="s">
        <v>207</v>
      </c>
      <c r="D15" s="176"/>
      <c r="E15" s="177"/>
      <c r="F15" s="175">
        <v>0</v>
      </c>
      <c r="G15" s="177"/>
      <c r="H15" s="33">
        <v>0</v>
      </c>
      <c r="I15" s="33">
        <v>0</v>
      </c>
      <c r="J15" s="34"/>
    </row>
    <row r="16" spans="2:13" s="48" customFormat="1" ht="25.5" customHeight="1" x14ac:dyDescent="0.25">
      <c r="B16" s="25" t="s">
        <v>24</v>
      </c>
      <c r="C16" s="174" t="s">
        <v>208</v>
      </c>
      <c r="D16" s="176"/>
      <c r="E16" s="177"/>
      <c r="F16" s="175">
        <v>0</v>
      </c>
      <c r="G16" s="177"/>
      <c r="H16" s="33">
        <v>0</v>
      </c>
      <c r="I16" s="33">
        <v>0</v>
      </c>
      <c r="J16" s="34"/>
    </row>
    <row r="17" spans="2:13" s="48" customFormat="1" ht="25.5" customHeight="1" x14ac:dyDescent="0.25">
      <c r="B17" s="25" t="s">
        <v>24</v>
      </c>
      <c r="C17" s="174" t="s">
        <v>179</v>
      </c>
      <c r="D17" s="176"/>
      <c r="E17" s="177"/>
      <c r="F17" s="175">
        <v>0</v>
      </c>
      <c r="G17" s="177"/>
      <c r="H17" s="33">
        <v>15519179400</v>
      </c>
      <c r="I17" s="33">
        <v>15519179400</v>
      </c>
      <c r="J17" s="34"/>
    </row>
    <row r="18" spans="2:13" s="48" customFormat="1" ht="25.5" customHeight="1" x14ac:dyDescent="0.25">
      <c r="B18" s="25" t="s">
        <v>24</v>
      </c>
      <c r="C18" s="174" t="s">
        <v>209</v>
      </c>
      <c r="D18" s="176"/>
      <c r="E18" s="177"/>
      <c r="F18" s="175">
        <v>0</v>
      </c>
      <c r="G18" s="177"/>
      <c r="H18" s="33">
        <v>40823000</v>
      </c>
      <c r="I18" s="33">
        <v>40823000</v>
      </c>
      <c r="J18" s="34"/>
    </row>
    <row r="19" spans="2:13" s="48" customFormat="1" ht="25.5" customHeight="1" x14ac:dyDescent="0.25">
      <c r="B19" s="25" t="s">
        <v>24</v>
      </c>
      <c r="C19" s="174" t="s">
        <v>210</v>
      </c>
      <c r="D19" s="176"/>
      <c r="E19" s="177"/>
      <c r="F19" s="175">
        <v>0</v>
      </c>
      <c r="G19" s="177"/>
      <c r="H19" s="33">
        <v>0</v>
      </c>
      <c r="I19" s="33">
        <v>0</v>
      </c>
      <c r="J19" s="34"/>
    </row>
    <row r="20" spans="2:13" s="48" customFormat="1" ht="25.5" customHeight="1" x14ac:dyDescent="0.25">
      <c r="B20" s="25" t="s">
        <v>24</v>
      </c>
      <c r="C20" s="174" t="s">
        <v>211</v>
      </c>
      <c r="D20" s="176"/>
      <c r="E20" s="177"/>
      <c r="F20" s="175">
        <v>0</v>
      </c>
      <c r="G20" s="177"/>
      <c r="H20" s="33">
        <v>0</v>
      </c>
      <c r="I20" s="33">
        <v>0</v>
      </c>
      <c r="J20" s="34"/>
    </row>
    <row r="21" spans="2:13" s="48" customFormat="1" ht="25.5" customHeight="1" x14ac:dyDescent="0.25">
      <c r="B21" s="25" t="s">
        <v>24</v>
      </c>
      <c r="C21" s="174" t="s">
        <v>177</v>
      </c>
      <c r="D21" s="176"/>
      <c r="E21" s="177"/>
      <c r="F21" s="175">
        <v>0</v>
      </c>
      <c r="G21" s="177"/>
      <c r="H21" s="33">
        <v>157009258958</v>
      </c>
      <c r="I21" s="33">
        <v>157009258958</v>
      </c>
      <c r="J21" s="34"/>
    </row>
    <row r="22" spans="2:13" s="48" customFormat="1" ht="25.5" customHeight="1" x14ac:dyDescent="0.25">
      <c r="B22" s="25" t="s">
        <v>24</v>
      </c>
      <c r="C22" s="174" t="s">
        <v>178</v>
      </c>
      <c r="D22" s="176"/>
      <c r="E22" s="177"/>
      <c r="F22" s="175">
        <v>0</v>
      </c>
      <c r="G22" s="177"/>
      <c r="H22" s="33">
        <v>82714030872</v>
      </c>
      <c r="I22" s="33">
        <v>82714030872</v>
      </c>
      <c r="J22" s="34"/>
    </row>
    <row r="23" spans="2:13" s="48" customFormat="1" ht="25.5" customHeight="1" x14ac:dyDescent="0.25">
      <c r="B23" s="25" t="s">
        <v>24</v>
      </c>
      <c r="C23" s="174" t="s">
        <v>180</v>
      </c>
      <c r="D23" s="176"/>
      <c r="E23" s="177"/>
      <c r="F23" s="175">
        <v>0</v>
      </c>
      <c r="G23" s="177"/>
      <c r="H23" s="33">
        <v>0</v>
      </c>
      <c r="I23" s="33">
        <v>0</v>
      </c>
      <c r="J23" s="34"/>
    </row>
    <row r="24" spans="2:13" s="48" customFormat="1" ht="25.5" customHeight="1" x14ac:dyDescent="0.25">
      <c r="B24" s="25" t="s">
        <v>24</v>
      </c>
      <c r="C24" s="174" t="s">
        <v>212</v>
      </c>
      <c r="D24" s="176"/>
      <c r="E24" s="177"/>
      <c r="F24" s="175">
        <v>0</v>
      </c>
      <c r="G24" s="177"/>
      <c r="H24" s="33">
        <v>0</v>
      </c>
      <c r="I24" s="33">
        <v>0</v>
      </c>
      <c r="J24" s="34"/>
    </row>
    <row r="25" spans="2:13" ht="56.25" customHeight="1" x14ac:dyDescent="0.25">
      <c r="B25" s="9" t="s">
        <v>12</v>
      </c>
      <c r="C25" s="158" t="s">
        <v>213</v>
      </c>
      <c r="D25" s="150"/>
      <c r="E25" s="151"/>
      <c r="F25" s="159">
        <v>0</v>
      </c>
      <c r="G25" s="151"/>
      <c r="H25" s="10">
        <v>0</v>
      </c>
      <c r="I25" s="10">
        <v>0</v>
      </c>
      <c r="J25" s="14"/>
    </row>
    <row r="26" spans="2:13" ht="30.75" customHeight="1" x14ac:dyDescent="0.25">
      <c r="B26" s="9" t="s">
        <v>45</v>
      </c>
      <c r="C26" s="158" t="s">
        <v>214</v>
      </c>
      <c r="D26" s="150"/>
      <c r="E26" s="151"/>
      <c r="F26" s="159">
        <v>0</v>
      </c>
      <c r="G26" s="151"/>
      <c r="H26" s="10">
        <v>50000000</v>
      </c>
      <c r="I26" s="10">
        <v>50000000</v>
      </c>
      <c r="J26" s="14"/>
    </row>
    <row r="27" spans="2:13" ht="25.5" customHeight="1" x14ac:dyDescent="0.25">
      <c r="B27" s="7" t="s">
        <v>21</v>
      </c>
      <c r="C27" s="149" t="s">
        <v>215</v>
      </c>
      <c r="D27" s="150"/>
      <c r="E27" s="151"/>
      <c r="F27" s="152">
        <v>46834000000</v>
      </c>
      <c r="G27" s="151"/>
      <c r="H27" s="8">
        <v>263851610527</v>
      </c>
      <c r="I27" s="8">
        <v>217017610527</v>
      </c>
      <c r="J27" s="13" t="s">
        <v>216</v>
      </c>
      <c r="M27" s="36"/>
    </row>
    <row r="28" spans="2:13" ht="25.5" customHeight="1" x14ac:dyDescent="0.25">
      <c r="B28" s="9" t="s">
        <v>24</v>
      </c>
      <c r="C28" s="158" t="s">
        <v>204</v>
      </c>
      <c r="D28" s="150"/>
      <c r="E28" s="151"/>
      <c r="F28" s="159">
        <v>1469220138</v>
      </c>
      <c r="G28" s="151"/>
      <c r="H28" s="10">
        <v>2017336338</v>
      </c>
      <c r="I28" s="10">
        <v>548116200</v>
      </c>
      <c r="J28" s="14" t="s">
        <v>217</v>
      </c>
    </row>
    <row r="29" spans="2:13" ht="25.5" customHeight="1" x14ac:dyDescent="0.25">
      <c r="B29" s="9" t="s">
        <v>24</v>
      </c>
      <c r="C29" s="158" t="s">
        <v>205</v>
      </c>
      <c r="D29" s="150"/>
      <c r="E29" s="151"/>
      <c r="F29" s="159">
        <v>1557278400</v>
      </c>
      <c r="G29" s="151"/>
      <c r="H29" s="10">
        <v>909978400</v>
      </c>
      <c r="I29" s="10">
        <v>-647300000</v>
      </c>
      <c r="J29" s="14" t="s">
        <v>218</v>
      </c>
    </row>
    <row r="30" spans="2:13" ht="25.5" customHeight="1" x14ac:dyDescent="0.25">
      <c r="B30" s="9" t="s">
        <v>24</v>
      </c>
      <c r="C30" s="158" t="s">
        <v>206</v>
      </c>
      <c r="D30" s="150"/>
      <c r="E30" s="151"/>
      <c r="F30" s="159">
        <v>0</v>
      </c>
      <c r="G30" s="151"/>
      <c r="H30" s="10">
        <v>139672286560</v>
      </c>
      <c r="I30" s="10">
        <v>139672286560</v>
      </c>
      <c r="J30" s="14"/>
    </row>
    <row r="31" spans="2:13" ht="25.5" customHeight="1" x14ac:dyDescent="0.25">
      <c r="B31" s="9" t="s">
        <v>24</v>
      </c>
      <c r="C31" s="158" t="s">
        <v>207</v>
      </c>
      <c r="D31" s="150"/>
      <c r="E31" s="151"/>
      <c r="F31" s="159">
        <v>0</v>
      </c>
      <c r="G31" s="151"/>
      <c r="H31" s="10">
        <v>0</v>
      </c>
      <c r="I31" s="10">
        <v>0</v>
      </c>
      <c r="J31" s="14"/>
    </row>
    <row r="32" spans="2:13" ht="25.5" customHeight="1" x14ac:dyDescent="0.25">
      <c r="B32" s="9" t="s">
        <v>24</v>
      </c>
      <c r="C32" s="158" t="s">
        <v>208</v>
      </c>
      <c r="D32" s="150"/>
      <c r="E32" s="151"/>
      <c r="F32" s="159">
        <v>429606000</v>
      </c>
      <c r="G32" s="151"/>
      <c r="H32" s="10">
        <v>21212257455</v>
      </c>
      <c r="I32" s="10">
        <v>20782651455</v>
      </c>
      <c r="J32" s="14" t="s">
        <v>219</v>
      </c>
    </row>
    <row r="33" spans="2:10" ht="25.5" customHeight="1" x14ac:dyDescent="0.25">
      <c r="B33" s="9" t="s">
        <v>24</v>
      </c>
      <c r="C33" s="158" t="s">
        <v>179</v>
      </c>
      <c r="D33" s="150"/>
      <c r="E33" s="151"/>
      <c r="F33" s="159">
        <v>1393714722</v>
      </c>
      <c r="G33" s="151"/>
      <c r="H33" s="10">
        <v>1462632046</v>
      </c>
      <c r="I33" s="10">
        <v>68917324</v>
      </c>
      <c r="J33" s="14" t="s">
        <v>220</v>
      </c>
    </row>
    <row r="34" spans="2:10" ht="25.5" customHeight="1" x14ac:dyDescent="0.25">
      <c r="B34" s="9" t="s">
        <v>24</v>
      </c>
      <c r="C34" s="158" t="s">
        <v>221</v>
      </c>
      <c r="D34" s="150"/>
      <c r="E34" s="151"/>
      <c r="F34" s="159">
        <v>0</v>
      </c>
      <c r="G34" s="151"/>
      <c r="H34" s="10">
        <v>124751876</v>
      </c>
      <c r="I34" s="10">
        <v>124751876</v>
      </c>
      <c r="J34" s="14"/>
    </row>
    <row r="35" spans="2:10" ht="25.5" customHeight="1" x14ac:dyDescent="0.25">
      <c r="B35" s="9" t="s">
        <v>24</v>
      </c>
      <c r="C35" s="158" t="s">
        <v>210</v>
      </c>
      <c r="D35" s="150"/>
      <c r="E35" s="151"/>
      <c r="F35" s="159">
        <v>0</v>
      </c>
      <c r="G35" s="151"/>
      <c r="H35" s="10">
        <v>148520000</v>
      </c>
      <c r="I35" s="10">
        <v>148520000</v>
      </c>
      <c r="J35" s="14"/>
    </row>
    <row r="36" spans="2:10" ht="25.5" customHeight="1" x14ac:dyDescent="0.25">
      <c r="B36" s="9" t="s">
        <v>24</v>
      </c>
      <c r="C36" s="158" t="s">
        <v>211</v>
      </c>
      <c r="D36" s="150"/>
      <c r="E36" s="151"/>
      <c r="F36" s="159">
        <v>130000000</v>
      </c>
      <c r="G36" s="151"/>
      <c r="H36" s="10">
        <v>1414441477</v>
      </c>
      <c r="I36" s="10">
        <v>1284441477</v>
      </c>
      <c r="J36" s="14" t="s">
        <v>222</v>
      </c>
    </row>
    <row r="37" spans="2:10" ht="25.5" customHeight="1" x14ac:dyDescent="0.25">
      <c r="B37" s="9" t="s">
        <v>24</v>
      </c>
      <c r="C37" s="158" t="s">
        <v>177</v>
      </c>
      <c r="D37" s="150"/>
      <c r="E37" s="151"/>
      <c r="F37" s="159">
        <v>550800700</v>
      </c>
      <c r="G37" s="151"/>
      <c r="H37" s="10">
        <v>3225369813</v>
      </c>
      <c r="I37" s="10">
        <v>2674569113</v>
      </c>
      <c r="J37" s="14" t="s">
        <v>223</v>
      </c>
    </row>
    <row r="38" spans="2:10" ht="25.5" customHeight="1" x14ac:dyDescent="0.25">
      <c r="B38" s="9" t="s">
        <v>24</v>
      </c>
      <c r="C38" s="158" t="s">
        <v>178</v>
      </c>
      <c r="D38" s="150"/>
      <c r="E38" s="151"/>
      <c r="F38" s="159">
        <f>5596469897+33629847243-100000000</f>
        <v>39126317140</v>
      </c>
      <c r="G38" s="151"/>
      <c r="H38" s="10">
        <v>48079864068</v>
      </c>
      <c r="I38" s="10">
        <v>14450016825</v>
      </c>
      <c r="J38" s="14" t="s">
        <v>224</v>
      </c>
    </row>
    <row r="39" spans="2:10" ht="25.5" customHeight="1" x14ac:dyDescent="0.25">
      <c r="B39" s="9" t="s">
        <v>24</v>
      </c>
      <c r="C39" s="158" t="s">
        <v>225</v>
      </c>
      <c r="D39" s="150"/>
      <c r="E39" s="151"/>
      <c r="F39" s="159">
        <v>2077062900</v>
      </c>
      <c r="G39" s="151"/>
      <c r="H39" s="10">
        <v>45487012494</v>
      </c>
      <c r="I39" s="10">
        <v>43409949594</v>
      </c>
      <c r="J39" s="14" t="s">
        <v>226</v>
      </c>
    </row>
    <row r="40" spans="2:10" ht="25.5" customHeight="1" x14ac:dyDescent="0.25">
      <c r="B40" s="9" t="s">
        <v>24</v>
      </c>
      <c r="C40" s="158" t="s">
        <v>227</v>
      </c>
      <c r="D40" s="150"/>
      <c r="E40" s="151"/>
      <c r="F40" s="159">
        <v>100000000</v>
      </c>
      <c r="G40" s="151"/>
      <c r="H40" s="10">
        <v>97160000</v>
      </c>
      <c r="I40" s="10">
        <f>H40-F40</f>
        <v>-2840000</v>
      </c>
      <c r="J40" s="14"/>
    </row>
    <row r="41" spans="2:10" ht="25.5" customHeight="1" x14ac:dyDescent="0.25">
      <c r="B41" s="7" t="s">
        <v>29</v>
      </c>
      <c r="C41" s="149" t="s">
        <v>46</v>
      </c>
      <c r="D41" s="150"/>
      <c r="E41" s="151"/>
      <c r="F41" s="152">
        <v>0</v>
      </c>
      <c r="G41" s="151"/>
      <c r="H41" s="8">
        <v>0</v>
      </c>
      <c r="I41" s="40">
        <f t="shared" ref="I41:I43" si="0">H41-F41</f>
        <v>0</v>
      </c>
      <c r="J41" s="13"/>
    </row>
    <row r="42" spans="2:10" ht="25.5" customHeight="1" x14ac:dyDescent="0.25">
      <c r="B42" s="7" t="s">
        <v>31</v>
      </c>
      <c r="C42" s="149" t="s">
        <v>48</v>
      </c>
      <c r="D42" s="150"/>
      <c r="E42" s="151"/>
      <c r="F42" s="152">
        <v>0</v>
      </c>
      <c r="G42" s="151"/>
      <c r="H42" s="8">
        <v>0</v>
      </c>
      <c r="I42" s="40">
        <f t="shared" si="0"/>
        <v>0</v>
      </c>
      <c r="J42" s="13"/>
    </row>
    <row r="43" spans="2:10" ht="25.5" customHeight="1" x14ac:dyDescent="0.25">
      <c r="B43" s="7" t="s">
        <v>33</v>
      </c>
      <c r="C43" s="149" t="s">
        <v>228</v>
      </c>
      <c r="D43" s="150"/>
      <c r="E43" s="151"/>
      <c r="F43" s="152">
        <v>2250000000</v>
      </c>
      <c r="G43" s="151"/>
      <c r="H43" s="8">
        <v>0</v>
      </c>
      <c r="I43" s="40">
        <f t="shared" si="0"/>
        <v>-2250000000</v>
      </c>
      <c r="J43" s="13" t="s">
        <v>96</v>
      </c>
    </row>
    <row r="44" spans="2:10" ht="25.5" customHeight="1" x14ac:dyDescent="0.25">
      <c r="B44" s="7" t="s">
        <v>35</v>
      </c>
      <c r="C44" s="149" t="s">
        <v>229</v>
      </c>
      <c r="D44" s="150"/>
      <c r="E44" s="151"/>
      <c r="F44" s="152">
        <v>0</v>
      </c>
      <c r="G44" s="151"/>
      <c r="H44" s="8">
        <v>0</v>
      </c>
      <c r="I44" s="8">
        <v>0</v>
      </c>
      <c r="J44" s="13"/>
    </row>
    <row r="45" spans="2:10" ht="25.5" customHeight="1" x14ac:dyDescent="0.25">
      <c r="B45" s="7" t="s">
        <v>230</v>
      </c>
      <c r="C45" s="149" t="s">
        <v>192</v>
      </c>
      <c r="D45" s="150"/>
      <c r="E45" s="151"/>
      <c r="F45" s="152">
        <v>0</v>
      </c>
      <c r="G45" s="151"/>
      <c r="H45" s="8">
        <v>0</v>
      </c>
      <c r="I45" s="8">
        <v>0</v>
      </c>
      <c r="J45" s="13"/>
    </row>
    <row r="46" spans="2:10" ht="25.5" customHeight="1" x14ac:dyDescent="0.25">
      <c r="B46" s="7" t="s">
        <v>10</v>
      </c>
      <c r="C46" s="149" t="s">
        <v>231</v>
      </c>
      <c r="D46" s="150"/>
      <c r="E46" s="151"/>
      <c r="F46" s="152">
        <v>0</v>
      </c>
      <c r="G46" s="151"/>
      <c r="H46" s="8">
        <v>71095438049</v>
      </c>
      <c r="I46" s="8">
        <v>71095438049</v>
      </c>
      <c r="J46" s="13"/>
    </row>
    <row r="47" spans="2:10" ht="25.5" customHeight="1" x14ac:dyDescent="0.25">
      <c r="B47" s="7" t="s">
        <v>60</v>
      </c>
      <c r="C47" s="149" t="s">
        <v>58</v>
      </c>
      <c r="D47" s="150"/>
      <c r="E47" s="151"/>
      <c r="F47" s="152">
        <v>0</v>
      </c>
      <c r="G47" s="151"/>
      <c r="H47" s="8">
        <v>392500000</v>
      </c>
      <c r="I47" s="8">
        <v>392500000</v>
      </c>
      <c r="J47" s="13"/>
    </row>
    <row r="48" spans="2:10" ht="24.4" customHeight="1" x14ac:dyDescent="0.25"/>
    <row r="49" spans="2:10" ht="0.75" customHeight="1" x14ac:dyDescent="0.25">
      <c r="B49" s="171" t="s">
        <v>75</v>
      </c>
      <c r="C49" s="139"/>
      <c r="E49" s="171" t="s">
        <v>76</v>
      </c>
      <c r="F49" s="139"/>
      <c r="H49" s="171" t="s">
        <v>197</v>
      </c>
      <c r="I49" s="139"/>
      <c r="J49" s="139"/>
    </row>
    <row r="50" spans="2:10" ht="4.1500000000000004" customHeight="1" x14ac:dyDescent="0.25"/>
  </sheetData>
  <mergeCells count="94">
    <mergeCell ref="C47:E47"/>
    <mergeCell ref="F47:G47"/>
    <mergeCell ref="B49:C49"/>
    <mergeCell ref="E49:F49"/>
    <mergeCell ref="H49:J49"/>
    <mergeCell ref="C44:E44"/>
    <mergeCell ref="F44:G44"/>
    <mergeCell ref="C45:E45"/>
    <mergeCell ref="F45:G45"/>
    <mergeCell ref="C46:E46"/>
    <mergeCell ref="F46:G46"/>
    <mergeCell ref="C41:E41"/>
    <mergeCell ref="F41:G41"/>
    <mergeCell ref="C42:E42"/>
    <mergeCell ref="F42:G42"/>
    <mergeCell ref="C43:E43"/>
    <mergeCell ref="F43:G43"/>
    <mergeCell ref="C38:E38"/>
    <mergeCell ref="F38:G38"/>
    <mergeCell ref="C39:E39"/>
    <mergeCell ref="F39:G39"/>
    <mergeCell ref="C40:E40"/>
    <mergeCell ref="F40:G40"/>
    <mergeCell ref="C35:E35"/>
    <mergeCell ref="F35:G35"/>
    <mergeCell ref="C36:E36"/>
    <mergeCell ref="F36:G36"/>
    <mergeCell ref="C37:E37"/>
    <mergeCell ref="F37:G37"/>
    <mergeCell ref="C32:E32"/>
    <mergeCell ref="F32:G32"/>
    <mergeCell ref="C33:E33"/>
    <mergeCell ref="F33:G33"/>
    <mergeCell ref="C34:E34"/>
    <mergeCell ref="F34:G34"/>
    <mergeCell ref="C29:E29"/>
    <mergeCell ref="F29:G29"/>
    <mergeCell ref="C30:E30"/>
    <mergeCell ref="F30:G30"/>
    <mergeCell ref="C31:E31"/>
    <mergeCell ref="F31:G31"/>
    <mergeCell ref="C26:E26"/>
    <mergeCell ref="F26:G26"/>
    <mergeCell ref="C27:E27"/>
    <mergeCell ref="F27:G27"/>
    <mergeCell ref="C28:E28"/>
    <mergeCell ref="F28:G28"/>
    <mergeCell ref="C23:E23"/>
    <mergeCell ref="F23:G23"/>
    <mergeCell ref="C24:E24"/>
    <mergeCell ref="F24:G24"/>
    <mergeCell ref="C25:E25"/>
    <mergeCell ref="F25:G25"/>
    <mergeCell ref="C20:E20"/>
    <mergeCell ref="F20:G20"/>
    <mergeCell ref="C21:E21"/>
    <mergeCell ref="F21:G21"/>
    <mergeCell ref="C22:E22"/>
    <mergeCell ref="F22:G22"/>
    <mergeCell ref="C17:E17"/>
    <mergeCell ref="F17:G17"/>
    <mergeCell ref="C18:E18"/>
    <mergeCell ref="F18:G18"/>
    <mergeCell ref="C19:E19"/>
    <mergeCell ref="F19:G19"/>
    <mergeCell ref="C14:E14"/>
    <mergeCell ref="F14:G14"/>
    <mergeCell ref="C15:E15"/>
    <mergeCell ref="F15:G15"/>
    <mergeCell ref="C16:E16"/>
    <mergeCell ref="F16:G16"/>
    <mergeCell ref="C11:E11"/>
    <mergeCell ref="F11:G11"/>
    <mergeCell ref="C12:E12"/>
    <mergeCell ref="F12:G12"/>
    <mergeCell ref="C13:E13"/>
    <mergeCell ref="F13:G13"/>
    <mergeCell ref="C9:E9"/>
    <mergeCell ref="F9:G9"/>
    <mergeCell ref="C10:E10"/>
    <mergeCell ref="F10:G10"/>
    <mergeCell ref="C6:E6"/>
    <mergeCell ref="F6:G6"/>
    <mergeCell ref="C7:E7"/>
    <mergeCell ref="F7:G7"/>
    <mergeCell ref="C8:E8"/>
    <mergeCell ref="F8:G8"/>
    <mergeCell ref="B2:E2"/>
    <mergeCell ref="H2:J2"/>
    <mergeCell ref="B3:J3"/>
    <mergeCell ref="B4:J4"/>
    <mergeCell ref="C5:E5"/>
    <mergeCell ref="F5:G5"/>
    <mergeCell ref="I5:J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52"/>
  <sheetViews>
    <sheetView topLeftCell="A40" workbookViewId="0">
      <selection activeCell="A2" sqref="A2:E2"/>
    </sheetView>
  </sheetViews>
  <sheetFormatPr defaultRowHeight="15" x14ac:dyDescent="0.25"/>
  <cols>
    <col min="1" max="1" width="5" style="11" customWidth="1"/>
    <col min="2" max="2" width="0" style="37" hidden="1" customWidth="1"/>
    <col min="3" max="3" width="23.7109375" style="37" customWidth="1"/>
    <col min="4" max="4" width="13.7109375" style="37" customWidth="1"/>
    <col min="5" max="5" width="11" style="37" customWidth="1"/>
    <col min="6" max="6" width="2.28515625" style="37" customWidth="1"/>
    <col min="7" max="7" width="7.42578125" style="37" customWidth="1"/>
    <col min="8" max="8" width="13.42578125" style="37" customWidth="1"/>
    <col min="9" max="9" width="0" style="37" hidden="1" customWidth="1"/>
    <col min="10" max="10" width="13" style="37" customWidth="1"/>
    <col min="11" max="11" width="8.28515625" style="37" customWidth="1"/>
    <col min="12" max="12" width="0" style="37" hidden="1" customWidth="1"/>
    <col min="13" max="13" width="13.5703125" style="37" customWidth="1"/>
    <col min="14" max="14" width="0" style="37" hidden="1" customWidth="1"/>
    <col min="15" max="15" width="7.42578125" style="37" customWidth="1"/>
    <col min="16" max="16" width="5.85546875" style="37" customWidth="1"/>
    <col min="17" max="17" width="1.28515625" style="37" customWidth="1"/>
    <col min="18" max="18" width="7.5703125" style="37" customWidth="1"/>
    <col min="19" max="19" width="6.5703125" style="37" customWidth="1"/>
    <col min="20" max="16384" width="9.140625" style="37"/>
  </cols>
  <sheetData>
    <row r="2" spans="1:19" ht="30" customHeight="1" x14ac:dyDescent="0.25">
      <c r="A2" s="147" t="s">
        <v>533</v>
      </c>
      <c r="B2" s="148"/>
      <c r="C2" s="148"/>
      <c r="D2" s="148"/>
      <c r="E2" s="148"/>
      <c r="O2" s="146" t="s">
        <v>541</v>
      </c>
      <c r="P2" s="146"/>
      <c r="Q2" s="146"/>
      <c r="R2" s="146"/>
      <c r="S2" s="146"/>
    </row>
    <row r="3" spans="1:19" x14ac:dyDescent="0.25">
      <c r="O3" s="146"/>
      <c r="P3" s="146"/>
      <c r="Q3" s="146"/>
      <c r="R3" s="146"/>
      <c r="S3" s="146"/>
    </row>
    <row r="4" spans="1:19" ht="63.75" customHeight="1" x14ac:dyDescent="0.25">
      <c r="A4" s="164" t="s">
        <v>689</v>
      </c>
      <c r="B4" s="139"/>
      <c r="C4" s="139"/>
      <c r="D4" s="139"/>
      <c r="E4" s="139"/>
      <c r="F4" s="139"/>
      <c r="G4" s="139"/>
      <c r="H4" s="139"/>
      <c r="I4" s="139"/>
      <c r="J4" s="139"/>
      <c r="K4" s="139"/>
      <c r="L4" s="139"/>
      <c r="M4" s="139"/>
      <c r="N4" s="139"/>
      <c r="O4" s="139"/>
      <c r="P4" s="139"/>
      <c r="Q4" s="139"/>
      <c r="R4" s="139"/>
      <c r="S4" s="139"/>
    </row>
    <row r="5" spans="1:19" x14ac:dyDescent="0.25">
      <c r="A5" s="138" t="s">
        <v>0</v>
      </c>
      <c r="B5" s="139"/>
      <c r="C5" s="139"/>
      <c r="D5" s="139"/>
      <c r="E5" s="139"/>
      <c r="F5" s="139"/>
      <c r="G5" s="139"/>
      <c r="H5" s="139"/>
      <c r="I5" s="139"/>
      <c r="J5" s="139"/>
      <c r="K5" s="139"/>
      <c r="L5" s="139"/>
      <c r="M5" s="139"/>
      <c r="N5" s="139"/>
      <c r="O5" s="139"/>
      <c r="P5" s="139"/>
      <c r="Q5" s="139"/>
      <c r="R5" s="139"/>
      <c r="S5" s="139"/>
    </row>
    <row r="6" spans="1:19" s="47" customFormat="1" x14ac:dyDescent="0.25">
      <c r="A6" s="165" t="s">
        <v>3</v>
      </c>
      <c r="C6" s="178" t="s">
        <v>4</v>
      </c>
      <c r="D6" s="179"/>
      <c r="E6" s="178" t="s">
        <v>542</v>
      </c>
      <c r="F6" s="179"/>
      <c r="G6" s="157" t="s">
        <v>232</v>
      </c>
      <c r="H6" s="151"/>
      <c r="J6" s="165" t="s">
        <v>6</v>
      </c>
      <c r="K6" s="157" t="s">
        <v>232</v>
      </c>
      <c r="L6" s="150"/>
      <c r="M6" s="151"/>
      <c r="O6" s="157" t="s">
        <v>168</v>
      </c>
      <c r="P6" s="150"/>
      <c r="Q6" s="150"/>
      <c r="R6" s="151"/>
      <c r="S6" s="165" t="s">
        <v>169</v>
      </c>
    </row>
    <row r="7" spans="1:19" s="47" customFormat="1" ht="51" x14ac:dyDescent="0.25">
      <c r="A7" s="154"/>
      <c r="C7" s="180"/>
      <c r="D7" s="181"/>
      <c r="E7" s="180"/>
      <c r="F7" s="181"/>
      <c r="G7" s="43" t="s">
        <v>543</v>
      </c>
      <c r="H7" s="43" t="s">
        <v>544</v>
      </c>
      <c r="J7" s="154"/>
      <c r="K7" s="42" t="s">
        <v>545</v>
      </c>
      <c r="M7" s="42" t="s">
        <v>546</v>
      </c>
      <c r="O7" s="42" t="s">
        <v>547</v>
      </c>
      <c r="P7" s="154" t="s">
        <v>545</v>
      </c>
      <c r="Q7" s="156"/>
      <c r="R7" s="42" t="s">
        <v>546</v>
      </c>
      <c r="S7" s="154"/>
    </row>
    <row r="8" spans="1:19" s="47" customFormat="1" x14ac:dyDescent="0.25">
      <c r="A8" s="42" t="s">
        <v>9</v>
      </c>
      <c r="C8" s="154" t="s">
        <v>10</v>
      </c>
      <c r="D8" s="156"/>
      <c r="E8" s="154" t="s">
        <v>548</v>
      </c>
      <c r="F8" s="156"/>
      <c r="G8" s="42" t="s">
        <v>12</v>
      </c>
      <c r="H8" s="43" t="s">
        <v>45</v>
      </c>
      <c r="J8" s="43" t="s">
        <v>549</v>
      </c>
      <c r="K8" s="43" t="s">
        <v>49</v>
      </c>
      <c r="M8" s="43" t="s">
        <v>51</v>
      </c>
      <c r="O8" s="43" t="s">
        <v>550</v>
      </c>
      <c r="P8" s="157" t="s">
        <v>551</v>
      </c>
      <c r="Q8" s="151"/>
      <c r="R8" s="43" t="s">
        <v>552</v>
      </c>
      <c r="S8" s="43" t="s">
        <v>134</v>
      </c>
    </row>
    <row r="9" spans="1:19" s="47" customFormat="1" ht="26.25" customHeight="1" x14ac:dyDescent="0.25">
      <c r="A9" s="44"/>
      <c r="C9" s="149" t="s">
        <v>553</v>
      </c>
      <c r="D9" s="151"/>
      <c r="E9" s="152">
        <v>317287461371</v>
      </c>
      <c r="F9" s="151"/>
      <c r="G9" s="38">
        <v>0</v>
      </c>
      <c r="H9" s="38">
        <v>317287461371</v>
      </c>
      <c r="J9" s="38">
        <v>651251926782</v>
      </c>
      <c r="K9" s="38">
        <v>0</v>
      </c>
      <c r="M9" s="38">
        <v>651251926782</v>
      </c>
      <c r="O9" s="39" t="s">
        <v>38</v>
      </c>
      <c r="P9" s="153" t="s">
        <v>1</v>
      </c>
      <c r="Q9" s="151"/>
      <c r="R9" s="39" t="s">
        <v>38</v>
      </c>
      <c r="S9" s="39"/>
    </row>
    <row r="10" spans="1:19" s="47" customFormat="1" x14ac:dyDescent="0.25">
      <c r="A10" s="44" t="s">
        <v>9</v>
      </c>
      <c r="C10" s="149" t="s">
        <v>554</v>
      </c>
      <c r="D10" s="151"/>
      <c r="E10" s="152">
        <v>317287461371</v>
      </c>
      <c r="F10" s="151"/>
      <c r="G10" s="38">
        <v>0</v>
      </c>
      <c r="H10" s="38">
        <v>317287461371</v>
      </c>
      <c r="J10" s="38">
        <v>579763988733</v>
      </c>
      <c r="K10" s="38">
        <v>0</v>
      </c>
      <c r="M10" s="38">
        <v>579763988733</v>
      </c>
      <c r="O10" s="39" t="s">
        <v>40</v>
      </c>
      <c r="P10" s="153" t="s">
        <v>1</v>
      </c>
      <c r="Q10" s="151"/>
      <c r="R10" s="39" t="s">
        <v>40</v>
      </c>
      <c r="S10" s="39"/>
    </row>
    <row r="11" spans="1:19" s="47" customFormat="1" x14ac:dyDescent="0.25">
      <c r="A11" s="44" t="s">
        <v>17</v>
      </c>
      <c r="C11" s="149" t="s">
        <v>41</v>
      </c>
      <c r="D11" s="151"/>
      <c r="E11" s="152">
        <v>268203461371</v>
      </c>
      <c r="F11" s="151"/>
      <c r="G11" s="38">
        <v>0</v>
      </c>
      <c r="H11" s="38">
        <v>268203461371</v>
      </c>
      <c r="J11" s="38">
        <v>315912378206</v>
      </c>
      <c r="K11" s="38">
        <v>0</v>
      </c>
      <c r="M11" s="38">
        <v>315912378206</v>
      </c>
      <c r="O11" s="39" t="s">
        <v>42</v>
      </c>
      <c r="P11" s="153" t="s">
        <v>1</v>
      </c>
      <c r="Q11" s="151"/>
      <c r="R11" s="39" t="s">
        <v>42</v>
      </c>
      <c r="S11" s="39"/>
    </row>
    <row r="12" spans="1:19" s="47" customFormat="1" ht="16.5" customHeight="1" x14ac:dyDescent="0.25">
      <c r="A12" s="9" t="s">
        <v>11</v>
      </c>
      <c r="C12" s="158" t="s">
        <v>555</v>
      </c>
      <c r="D12" s="151"/>
      <c r="E12" s="159">
        <v>268203461371</v>
      </c>
      <c r="F12" s="151"/>
      <c r="G12" s="40">
        <v>0</v>
      </c>
      <c r="H12" s="40">
        <v>268203461371</v>
      </c>
      <c r="J12" s="40">
        <v>315862378206</v>
      </c>
      <c r="K12" s="40">
        <v>0</v>
      </c>
      <c r="M12" s="40">
        <v>315862378206</v>
      </c>
      <c r="O12" s="41" t="s">
        <v>174</v>
      </c>
      <c r="P12" s="160" t="s">
        <v>1</v>
      </c>
      <c r="Q12" s="151"/>
      <c r="R12" s="41" t="s">
        <v>174</v>
      </c>
      <c r="S12" s="41"/>
    </row>
    <row r="13" spans="1:19" s="47" customFormat="1" ht="16.5" customHeight="1" x14ac:dyDescent="0.25">
      <c r="A13" s="25"/>
      <c r="C13" s="174" t="s">
        <v>556</v>
      </c>
      <c r="D13" s="151"/>
      <c r="E13" s="175">
        <v>0</v>
      </c>
      <c r="F13" s="151"/>
      <c r="G13" s="45">
        <v>0</v>
      </c>
      <c r="H13" s="45">
        <v>0</v>
      </c>
      <c r="J13" s="45">
        <v>0</v>
      </c>
      <c r="K13" s="45">
        <v>0</v>
      </c>
      <c r="M13" s="45">
        <v>0</v>
      </c>
      <c r="O13" s="46" t="s">
        <v>1</v>
      </c>
      <c r="P13" s="182" t="s">
        <v>1</v>
      </c>
      <c r="Q13" s="151"/>
      <c r="R13" s="46" t="s">
        <v>1</v>
      </c>
      <c r="S13" s="46"/>
    </row>
    <row r="14" spans="1:19" s="47" customFormat="1" ht="16.5" customHeight="1" x14ac:dyDescent="0.25">
      <c r="A14" s="9"/>
      <c r="C14" s="158" t="s">
        <v>557</v>
      </c>
      <c r="D14" s="151"/>
      <c r="E14" s="159" t="s">
        <v>530</v>
      </c>
      <c r="F14" s="151"/>
      <c r="G14" s="40">
        <v>0</v>
      </c>
      <c r="H14" s="40">
        <v>0</v>
      </c>
      <c r="J14" s="40">
        <v>44328622370</v>
      </c>
      <c r="K14" s="40">
        <v>0</v>
      </c>
      <c r="M14" s="40">
        <v>44328622370</v>
      </c>
      <c r="O14" s="41" t="s">
        <v>1</v>
      </c>
      <c r="P14" s="160" t="s">
        <v>1</v>
      </c>
      <c r="Q14" s="151"/>
      <c r="R14" s="41" t="s">
        <v>1</v>
      </c>
      <c r="S14" s="41"/>
    </row>
    <row r="15" spans="1:19" s="47" customFormat="1" ht="16.5" customHeight="1" x14ac:dyDescent="0.25">
      <c r="A15" s="9"/>
      <c r="C15" s="158" t="s">
        <v>558</v>
      </c>
      <c r="D15" s="151"/>
      <c r="E15" s="159">
        <v>0</v>
      </c>
      <c r="F15" s="151"/>
      <c r="G15" s="40">
        <v>0</v>
      </c>
      <c r="H15" s="40">
        <v>0</v>
      </c>
      <c r="J15" s="40">
        <v>157009258958</v>
      </c>
      <c r="K15" s="40">
        <v>0</v>
      </c>
      <c r="M15" s="40">
        <v>157009258958</v>
      </c>
      <c r="O15" s="41" t="s">
        <v>1</v>
      </c>
      <c r="P15" s="160" t="s">
        <v>1</v>
      </c>
      <c r="Q15" s="151"/>
      <c r="R15" s="41" t="s">
        <v>1</v>
      </c>
      <c r="S15" s="41"/>
    </row>
    <row r="16" spans="1:19" s="47" customFormat="1" ht="25.5" customHeight="1" x14ac:dyDescent="0.25">
      <c r="A16" s="9"/>
      <c r="C16" s="158" t="s">
        <v>559</v>
      </c>
      <c r="D16" s="151"/>
      <c r="E16" s="159">
        <v>0</v>
      </c>
      <c r="F16" s="151"/>
      <c r="G16" s="40">
        <v>0</v>
      </c>
      <c r="H16" s="40">
        <v>0</v>
      </c>
      <c r="J16" s="40">
        <v>82714030872</v>
      </c>
      <c r="K16" s="40">
        <v>0</v>
      </c>
      <c r="M16" s="40">
        <v>82714030872</v>
      </c>
      <c r="O16" s="41" t="s">
        <v>1</v>
      </c>
      <c r="P16" s="160" t="s">
        <v>1</v>
      </c>
      <c r="Q16" s="151"/>
      <c r="R16" s="41" t="s">
        <v>1</v>
      </c>
      <c r="S16" s="41"/>
    </row>
    <row r="17" spans="1:19" s="47" customFormat="1" ht="16.5" customHeight="1" x14ac:dyDescent="0.25">
      <c r="A17" s="9"/>
      <c r="C17" s="158" t="s">
        <v>560</v>
      </c>
      <c r="D17" s="151"/>
      <c r="E17" s="159">
        <v>0</v>
      </c>
      <c r="F17" s="151"/>
      <c r="G17" s="40">
        <v>0</v>
      </c>
      <c r="H17" s="40">
        <v>0</v>
      </c>
      <c r="J17" s="40">
        <v>15519179400</v>
      </c>
      <c r="K17" s="40">
        <v>0</v>
      </c>
      <c r="M17" s="40">
        <v>15519179400</v>
      </c>
      <c r="O17" s="41" t="s">
        <v>1</v>
      </c>
      <c r="P17" s="160" t="s">
        <v>1</v>
      </c>
      <c r="Q17" s="151"/>
      <c r="R17" s="41" t="s">
        <v>1</v>
      </c>
      <c r="S17" s="41"/>
    </row>
    <row r="18" spans="1:19" s="47" customFormat="1" ht="16.5" customHeight="1" x14ac:dyDescent="0.25">
      <c r="A18" s="9"/>
      <c r="C18" s="158" t="s">
        <v>561</v>
      </c>
      <c r="D18" s="151"/>
      <c r="E18" s="159"/>
      <c r="F18" s="151"/>
      <c r="G18" s="40">
        <v>0</v>
      </c>
      <c r="H18" s="40"/>
      <c r="J18" s="40">
        <v>0</v>
      </c>
      <c r="K18" s="40">
        <v>0</v>
      </c>
      <c r="M18" s="40">
        <v>0</v>
      </c>
      <c r="O18" s="41" t="s">
        <v>53</v>
      </c>
      <c r="P18" s="160" t="s">
        <v>1</v>
      </c>
      <c r="Q18" s="151"/>
      <c r="R18" s="41" t="s">
        <v>53</v>
      </c>
      <c r="S18" s="41"/>
    </row>
    <row r="19" spans="1:19" s="47" customFormat="1" ht="16.5" customHeight="1" x14ac:dyDescent="0.25">
      <c r="A19" s="9"/>
      <c r="C19" s="158" t="s">
        <v>562</v>
      </c>
      <c r="D19" s="151"/>
      <c r="E19" s="159">
        <v>0</v>
      </c>
      <c r="F19" s="151"/>
      <c r="G19" s="40">
        <v>0</v>
      </c>
      <c r="H19" s="40">
        <v>0</v>
      </c>
      <c r="J19" s="40">
        <v>0</v>
      </c>
      <c r="K19" s="40">
        <v>0</v>
      </c>
      <c r="M19" s="40">
        <v>0</v>
      </c>
      <c r="O19" s="41" t="s">
        <v>1</v>
      </c>
      <c r="P19" s="160" t="s">
        <v>1</v>
      </c>
      <c r="Q19" s="151"/>
      <c r="R19" s="41" t="s">
        <v>1</v>
      </c>
      <c r="S19" s="41"/>
    </row>
    <row r="20" spans="1:19" s="47" customFormat="1" ht="16.5" customHeight="1" x14ac:dyDescent="0.25">
      <c r="A20" s="25"/>
      <c r="C20" s="174" t="s">
        <v>563</v>
      </c>
      <c r="D20" s="151"/>
      <c r="E20" s="175">
        <v>0</v>
      </c>
      <c r="F20" s="151"/>
      <c r="G20" s="45">
        <v>0</v>
      </c>
      <c r="H20" s="45">
        <v>0</v>
      </c>
      <c r="J20" s="45">
        <v>0</v>
      </c>
      <c r="K20" s="45">
        <v>0</v>
      </c>
      <c r="M20" s="45">
        <v>0</v>
      </c>
      <c r="O20" s="46" t="s">
        <v>1</v>
      </c>
      <c r="P20" s="182" t="s">
        <v>1</v>
      </c>
      <c r="Q20" s="151"/>
      <c r="R20" s="46" t="s">
        <v>1</v>
      </c>
      <c r="S20" s="46"/>
    </row>
    <row r="21" spans="1:19" s="47" customFormat="1" ht="16.5" customHeight="1" x14ac:dyDescent="0.25">
      <c r="A21" s="9"/>
      <c r="C21" s="158" t="s">
        <v>564</v>
      </c>
      <c r="D21" s="151"/>
      <c r="E21" s="159">
        <v>0</v>
      </c>
      <c r="F21" s="151"/>
      <c r="G21" s="40">
        <v>0</v>
      </c>
      <c r="H21" s="40">
        <v>0</v>
      </c>
      <c r="J21" s="40">
        <v>284745977480</v>
      </c>
      <c r="K21" s="40">
        <v>0</v>
      </c>
      <c r="M21" s="40">
        <v>284745977480</v>
      </c>
      <c r="O21" s="41" t="s">
        <v>1</v>
      </c>
      <c r="P21" s="160" t="s">
        <v>1</v>
      </c>
      <c r="Q21" s="151"/>
      <c r="R21" s="41" t="s">
        <v>1</v>
      </c>
      <c r="S21" s="41"/>
    </row>
    <row r="22" spans="1:19" s="47" customFormat="1" ht="42.75" customHeight="1" x14ac:dyDescent="0.25">
      <c r="A22" s="9"/>
      <c r="C22" s="158" t="s">
        <v>184</v>
      </c>
      <c r="D22" s="151"/>
      <c r="E22" s="159">
        <v>0</v>
      </c>
      <c r="F22" s="151"/>
      <c r="G22" s="40">
        <v>0</v>
      </c>
      <c r="H22" s="40">
        <v>0</v>
      </c>
      <c r="J22" s="40">
        <v>0</v>
      </c>
      <c r="K22" s="40">
        <v>0</v>
      </c>
      <c r="M22" s="40">
        <v>0</v>
      </c>
      <c r="O22" s="41" t="s">
        <v>1</v>
      </c>
      <c r="P22" s="160" t="s">
        <v>1</v>
      </c>
      <c r="Q22" s="151"/>
      <c r="R22" s="41" t="s">
        <v>1</v>
      </c>
      <c r="S22" s="41"/>
    </row>
    <row r="23" spans="1:19" s="47" customFormat="1" ht="17.25" customHeight="1" x14ac:dyDescent="0.25">
      <c r="A23" s="9"/>
      <c r="C23" s="158" t="s">
        <v>565</v>
      </c>
      <c r="D23" s="151"/>
      <c r="E23" s="159">
        <v>0</v>
      </c>
      <c r="F23" s="151"/>
      <c r="G23" s="40">
        <v>0</v>
      </c>
      <c r="H23" s="40">
        <v>0</v>
      </c>
      <c r="J23" s="40">
        <v>0</v>
      </c>
      <c r="K23" s="40">
        <v>0</v>
      </c>
      <c r="M23" s="40">
        <v>0</v>
      </c>
      <c r="O23" s="41" t="s">
        <v>1</v>
      </c>
      <c r="P23" s="160" t="s">
        <v>1</v>
      </c>
      <c r="Q23" s="151"/>
      <c r="R23" s="41" t="s">
        <v>1</v>
      </c>
      <c r="S23" s="41"/>
    </row>
    <row r="24" spans="1:19" s="47" customFormat="1" ht="17.25" customHeight="1" x14ac:dyDescent="0.25">
      <c r="A24" s="9"/>
      <c r="C24" s="158" t="s">
        <v>566</v>
      </c>
      <c r="D24" s="151"/>
      <c r="E24" s="159">
        <v>0</v>
      </c>
      <c r="F24" s="151"/>
      <c r="G24" s="40">
        <v>0</v>
      </c>
      <c r="H24" s="40">
        <v>0</v>
      </c>
      <c r="J24" s="40">
        <v>0</v>
      </c>
      <c r="K24" s="40">
        <v>0</v>
      </c>
      <c r="M24" s="40">
        <v>0</v>
      </c>
      <c r="O24" s="41" t="s">
        <v>1</v>
      </c>
      <c r="P24" s="160" t="s">
        <v>1</v>
      </c>
      <c r="Q24" s="151"/>
      <c r="R24" s="41" t="s">
        <v>1</v>
      </c>
      <c r="S24" s="41"/>
    </row>
    <row r="25" spans="1:19" s="47" customFormat="1" ht="51.75" customHeight="1" x14ac:dyDescent="0.25">
      <c r="A25" s="9" t="s">
        <v>12</v>
      </c>
      <c r="C25" s="158" t="s">
        <v>567</v>
      </c>
      <c r="D25" s="151"/>
      <c r="E25" s="159">
        <v>0</v>
      </c>
      <c r="F25" s="151"/>
      <c r="G25" s="40">
        <v>0</v>
      </c>
      <c r="H25" s="40">
        <v>0</v>
      </c>
      <c r="J25" s="40">
        <v>0</v>
      </c>
      <c r="K25" s="40">
        <v>0</v>
      </c>
      <c r="M25" s="40">
        <v>0</v>
      </c>
      <c r="O25" s="41" t="s">
        <v>1</v>
      </c>
      <c r="P25" s="160" t="s">
        <v>1</v>
      </c>
      <c r="Q25" s="151"/>
      <c r="R25" s="41" t="s">
        <v>1</v>
      </c>
      <c r="S25" s="41"/>
    </row>
    <row r="26" spans="1:19" s="47" customFormat="1" x14ac:dyDescent="0.25">
      <c r="A26" s="44" t="s">
        <v>21</v>
      </c>
      <c r="C26" s="149" t="s">
        <v>568</v>
      </c>
      <c r="D26" s="151"/>
      <c r="E26" s="152">
        <v>46834000000</v>
      </c>
      <c r="F26" s="151"/>
      <c r="G26" s="38">
        <v>0</v>
      </c>
      <c r="H26" s="38">
        <v>46834000000</v>
      </c>
      <c r="J26" s="38">
        <v>263851610527</v>
      </c>
      <c r="K26" s="38">
        <v>0</v>
      </c>
      <c r="M26" s="38">
        <v>263851610527</v>
      </c>
      <c r="O26" s="39" t="s">
        <v>44</v>
      </c>
      <c r="P26" s="153" t="s">
        <v>1</v>
      </c>
      <c r="Q26" s="151"/>
      <c r="R26" s="39" t="s">
        <v>44</v>
      </c>
      <c r="S26" s="39"/>
    </row>
    <row r="27" spans="1:19" s="47" customFormat="1" x14ac:dyDescent="0.25">
      <c r="A27" s="25"/>
      <c r="C27" s="174" t="s">
        <v>188</v>
      </c>
      <c r="D27" s="151"/>
      <c r="E27" s="175">
        <v>0</v>
      </c>
      <c r="F27" s="151"/>
      <c r="G27" s="45">
        <v>0</v>
      </c>
      <c r="H27" s="45">
        <v>0</v>
      </c>
      <c r="J27" s="45">
        <v>0</v>
      </c>
      <c r="K27" s="45">
        <v>0</v>
      </c>
      <c r="M27" s="45">
        <v>0</v>
      </c>
      <c r="O27" s="46" t="s">
        <v>1</v>
      </c>
      <c r="P27" s="182" t="s">
        <v>1</v>
      </c>
      <c r="Q27" s="151"/>
      <c r="R27" s="46" t="s">
        <v>1</v>
      </c>
      <c r="S27" s="46"/>
    </row>
    <row r="28" spans="1:19" s="47" customFormat="1" x14ac:dyDescent="0.25">
      <c r="A28" s="9" t="s">
        <v>11</v>
      </c>
      <c r="C28" s="158" t="s">
        <v>206</v>
      </c>
      <c r="D28" s="151"/>
      <c r="E28" s="159">
        <v>0</v>
      </c>
      <c r="F28" s="151"/>
      <c r="G28" s="40">
        <v>0</v>
      </c>
      <c r="H28" s="40">
        <v>0</v>
      </c>
      <c r="J28" s="40">
        <v>139672286560</v>
      </c>
      <c r="K28" s="40">
        <v>0</v>
      </c>
      <c r="M28" s="40">
        <v>139672286560</v>
      </c>
      <c r="O28" s="41" t="s">
        <v>1</v>
      </c>
      <c r="P28" s="160" t="s">
        <v>1</v>
      </c>
      <c r="Q28" s="151"/>
      <c r="R28" s="41" t="s">
        <v>1</v>
      </c>
      <c r="S28" s="41"/>
    </row>
    <row r="29" spans="1:19" s="47" customFormat="1" x14ac:dyDescent="0.25">
      <c r="A29" s="9" t="s">
        <v>12</v>
      </c>
      <c r="C29" s="158" t="s">
        <v>207</v>
      </c>
      <c r="D29" s="151"/>
      <c r="E29" s="159">
        <v>0</v>
      </c>
      <c r="F29" s="151"/>
      <c r="G29" s="40">
        <v>0</v>
      </c>
      <c r="H29" s="40">
        <v>0</v>
      </c>
      <c r="J29" s="40">
        <v>0</v>
      </c>
      <c r="K29" s="40">
        <v>0</v>
      </c>
      <c r="M29" s="40">
        <v>0</v>
      </c>
      <c r="O29" s="41" t="s">
        <v>1</v>
      </c>
      <c r="P29" s="160" t="s">
        <v>1</v>
      </c>
      <c r="Q29" s="151"/>
      <c r="R29" s="41" t="s">
        <v>1</v>
      </c>
      <c r="S29" s="41"/>
    </row>
    <row r="30" spans="1:19" s="47" customFormat="1" ht="29.25" customHeight="1" x14ac:dyDescent="0.25">
      <c r="A30" s="44" t="s">
        <v>29</v>
      </c>
      <c r="C30" s="149" t="s">
        <v>569</v>
      </c>
      <c r="D30" s="151"/>
      <c r="E30" s="152">
        <v>0</v>
      </c>
      <c r="F30" s="151"/>
      <c r="G30" s="38">
        <v>0</v>
      </c>
      <c r="H30" s="38">
        <v>0</v>
      </c>
      <c r="J30" s="38">
        <v>0</v>
      </c>
      <c r="K30" s="38">
        <v>0</v>
      </c>
      <c r="M30" s="38">
        <v>0</v>
      </c>
      <c r="O30" s="39" t="s">
        <v>1</v>
      </c>
      <c r="P30" s="153" t="s">
        <v>1</v>
      </c>
      <c r="Q30" s="151"/>
      <c r="R30" s="39" t="s">
        <v>1</v>
      </c>
      <c r="S30" s="39"/>
    </row>
    <row r="31" spans="1:19" s="47" customFormat="1" ht="15.75" customHeight="1" x14ac:dyDescent="0.25">
      <c r="A31" s="44" t="s">
        <v>31</v>
      </c>
      <c r="C31" s="149" t="s">
        <v>48</v>
      </c>
      <c r="D31" s="151"/>
      <c r="E31" s="152">
        <v>0</v>
      </c>
      <c r="F31" s="151"/>
      <c r="G31" s="38">
        <v>0</v>
      </c>
      <c r="H31" s="38">
        <v>0</v>
      </c>
      <c r="J31" s="38">
        <v>0</v>
      </c>
      <c r="K31" s="38">
        <v>0</v>
      </c>
      <c r="M31" s="38">
        <v>0</v>
      </c>
      <c r="O31" s="39" t="s">
        <v>1</v>
      </c>
      <c r="P31" s="153" t="s">
        <v>1</v>
      </c>
      <c r="Q31" s="151"/>
      <c r="R31" s="39" t="s">
        <v>1</v>
      </c>
      <c r="S31" s="39"/>
    </row>
    <row r="32" spans="1:19" s="47" customFormat="1" ht="15.75" customHeight="1" x14ac:dyDescent="0.25">
      <c r="A32" s="44" t="s">
        <v>33</v>
      </c>
      <c r="C32" s="149" t="s">
        <v>52</v>
      </c>
      <c r="D32" s="151"/>
      <c r="E32" s="152">
        <v>2250000000</v>
      </c>
      <c r="F32" s="151"/>
      <c r="G32" s="38">
        <v>0</v>
      </c>
      <c r="H32" s="38">
        <v>2250000000</v>
      </c>
      <c r="J32" s="38">
        <v>0</v>
      </c>
      <c r="K32" s="38">
        <v>0</v>
      </c>
      <c r="M32" s="38">
        <v>0</v>
      </c>
      <c r="O32" s="39" t="s">
        <v>53</v>
      </c>
      <c r="P32" s="153" t="s">
        <v>1</v>
      </c>
      <c r="Q32" s="151"/>
      <c r="R32" s="39" t="s">
        <v>53</v>
      </c>
      <c r="S32" s="39"/>
    </row>
    <row r="33" spans="1:19" s="47" customFormat="1" ht="15.75" customHeight="1" x14ac:dyDescent="0.25">
      <c r="A33" s="44" t="s">
        <v>35</v>
      </c>
      <c r="C33" s="149" t="s">
        <v>50</v>
      </c>
      <c r="D33" s="151"/>
      <c r="E33" s="152">
        <v>0</v>
      </c>
      <c r="F33" s="151"/>
      <c r="G33" s="38">
        <v>0</v>
      </c>
      <c r="H33" s="38">
        <v>0</v>
      </c>
      <c r="J33" s="38">
        <v>0</v>
      </c>
      <c r="K33" s="38">
        <v>0</v>
      </c>
      <c r="M33" s="38">
        <v>0</v>
      </c>
      <c r="O33" s="39" t="s">
        <v>1</v>
      </c>
      <c r="P33" s="153" t="s">
        <v>1</v>
      </c>
      <c r="Q33" s="151"/>
      <c r="R33" s="39" t="s">
        <v>1</v>
      </c>
      <c r="S33" s="39"/>
    </row>
    <row r="34" spans="1:19" s="47" customFormat="1" ht="15.75" customHeight="1" x14ac:dyDescent="0.25">
      <c r="A34" s="44" t="s">
        <v>191</v>
      </c>
      <c r="C34" s="149" t="s">
        <v>192</v>
      </c>
      <c r="D34" s="151"/>
      <c r="E34" s="152">
        <v>0</v>
      </c>
      <c r="F34" s="151"/>
      <c r="G34" s="38">
        <v>0</v>
      </c>
      <c r="H34" s="38">
        <v>0</v>
      </c>
      <c r="J34" s="38">
        <v>0</v>
      </c>
      <c r="K34" s="38">
        <v>0</v>
      </c>
      <c r="M34" s="38">
        <v>0</v>
      </c>
      <c r="O34" s="39" t="s">
        <v>1</v>
      </c>
      <c r="P34" s="153" t="s">
        <v>1</v>
      </c>
      <c r="Q34" s="151"/>
      <c r="R34" s="39" t="s">
        <v>1</v>
      </c>
      <c r="S34" s="39"/>
    </row>
    <row r="35" spans="1:19" s="47" customFormat="1" ht="15.75" customHeight="1" x14ac:dyDescent="0.25">
      <c r="A35" s="44" t="s">
        <v>10</v>
      </c>
      <c r="C35" s="149" t="s">
        <v>193</v>
      </c>
      <c r="D35" s="151"/>
      <c r="E35" s="152">
        <v>0</v>
      </c>
      <c r="F35" s="151"/>
      <c r="G35" s="38">
        <v>0</v>
      </c>
      <c r="H35" s="38">
        <v>0</v>
      </c>
      <c r="J35" s="38">
        <v>0</v>
      </c>
      <c r="K35" s="38">
        <v>0</v>
      </c>
      <c r="M35" s="38">
        <v>0</v>
      </c>
      <c r="O35" s="39" t="s">
        <v>1</v>
      </c>
      <c r="P35" s="153" t="s">
        <v>1</v>
      </c>
      <c r="Q35" s="151"/>
      <c r="R35" s="39" t="s">
        <v>1</v>
      </c>
      <c r="S35" s="39"/>
    </row>
    <row r="36" spans="1:19" s="47" customFormat="1" ht="15.75" customHeight="1" x14ac:dyDescent="0.25">
      <c r="A36" s="25"/>
      <c r="C36" s="174" t="s">
        <v>188</v>
      </c>
      <c r="D36" s="151"/>
      <c r="E36" s="175">
        <v>0</v>
      </c>
      <c r="F36" s="151"/>
      <c r="G36" s="45">
        <v>0</v>
      </c>
      <c r="H36" s="45">
        <v>0</v>
      </c>
      <c r="J36" s="45">
        <v>0</v>
      </c>
      <c r="K36" s="45">
        <v>0</v>
      </c>
      <c r="M36" s="45">
        <v>0</v>
      </c>
      <c r="O36" s="46" t="s">
        <v>1</v>
      </c>
      <c r="P36" s="182" t="s">
        <v>1</v>
      </c>
      <c r="Q36" s="151"/>
      <c r="R36" s="46" t="s">
        <v>1</v>
      </c>
      <c r="S36" s="46"/>
    </row>
    <row r="37" spans="1:19" s="47" customFormat="1" ht="15.75" customHeight="1" x14ac:dyDescent="0.25">
      <c r="A37" s="9"/>
      <c r="C37" s="158" t="s">
        <v>570</v>
      </c>
      <c r="D37" s="151"/>
      <c r="E37" s="159">
        <v>0</v>
      </c>
      <c r="F37" s="151"/>
      <c r="G37" s="40">
        <v>0</v>
      </c>
      <c r="H37" s="40">
        <v>0</v>
      </c>
      <c r="J37" s="40">
        <v>0</v>
      </c>
      <c r="K37" s="40">
        <v>0</v>
      </c>
      <c r="M37" s="40">
        <v>0</v>
      </c>
      <c r="O37" s="41" t="s">
        <v>1</v>
      </c>
      <c r="P37" s="160" t="s">
        <v>1</v>
      </c>
      <c r="Q37" s="151"/>
      <c r="R37" s="41" t="s">
        <v>1</v>
      </c>
      <c r="S37" s="41"/>
    </row>
    <row r="38" spans="1:19" s="47" customFormat="1" ht="15.75" customHeight="1" x14ac:dyDescent="0.25">
      <c r="A38" s="9"/>
      <c r="C38" s="158" t="s">
        <v>571</v>
      </c>
      <c r="D38" s="151"/>
      <c r="E38" s="159">
        <v>0</v>
      </c>
      <c r="F38" s="151"/>
      <c r="G38" s="40">
        <v>0</v>
      </c>
      <c r="H38" s="40">
        <v>0</v>
      </c>
      <c r="J38" s="40">
        <v>0</v>
      </c>
      <c r="K38" s="40">
        <v>0</v>
      </c>
      <c r="M38" s="40">
        <v>0</v>
      </c>
      <c r="O38" s="41" t="s">
        <v>1</v>
      </c>
      <c r="P38" s="160" t="s">
        <v>1</v>
      </c>
      <c r="Q38" s="151"/>
      <c r="R38" s="41" t="s">
        <v>1</v>
      </c>
      <c r="S38" s="41"/>
    </row>
    <row r="39" spans="1:19" s="47" customFormat="1" ht="15.75" customHeight="1" x14ac:dyDescent="0.25">
      <c r="A39" s="44" t="s">
        <v>17</v>
      </c>
      <c r="C39" s="149" t="s">
        <v>55</v>
      </c>
      <c r="D39" s="151"/>
      <c r="E39" s="152">
        <v>0</v>
      </c>
      <c r="F39" s="151"/>
      <c r="G39" s="38">
        <v>0</v>
      </c>
      <c r="H39" s="38">
        <v>0</v>
      </c>
      <c r="J39" s="38">
        <v>0</v>
      </c>
      <c r="K39" s="38">
        <v>0</v>
      </c>
      <c r="M39" s="38">
        <v>0</v>
      </c>
      <c r="O39" s="39" t="s">
        <v>1</v>
      </c>
      <c r="P39" s="153" t="s">
        <v>1</v>
      </c>
      <c r="Q39" s="151"/>
      <c r="R39" s="39" t="s">
        <v>1</v>
      </c>
      <c r="S39" s="39"/>
    </row>
    <row r="40" spans="1:19" s="47" customFormat="1" ht="15.75" customHeight="1" x14ac:dyDescent="0.25">
      <c r="A40" s="9" t="s">
        <v>11</v>
      </c>
      <c r="C40" s="158" t="s">
        <v>572</v>
      </c>
      <c r="D40" s="151"/>
      <c r="E40" s="159">
        <v>0</v>
      </c>
      <c r="F40" s="151"/>
      <c r="G40" s="40">
        <v>0</v>
      </c>
      <c r="H40" s="40">
        <v>0</v>
      </c>
      <c r="J40" s="40">
        <v>0</v>
      </c>
      <c r="K40" s="40">
        <v>0</v>
      </c>
      <c r="M40" s="40">
        <v>0</v>
      </c>
      <c r="O40" s="41" t="s">
        <v>1</v>
      </c>
      <c r="P40" s="160" t="s">
        <v>1</v>
      </c>
      <c r="Q40" s="151"/>
      <c r="R40" s="41" t="s">
        <v>1</v>
      </c>
      <c r="S40" s="41"/>
    </row>
    <row r="41" spans="1:19" s="47" customFormat="1" ht="15.75" customHeight="1" x14ac:dyDescent="0.25">
      <c r="A41" s="25"/>
      <c r="C41" s="174" t="s">
        <v>573</v>
      </c>
      <c r="D41" s="151"/>
      <c r="E41" s="175">
        <v>0</v>
      </c>
      <c r="F41" s="151"/>
      <c r="G41" s="45">
        <v>0</v>
      </c>
      <c r="H41" s="45">
        <v>0</v>
      </c>
      <c r="J41" s="45">
        <v>0</v>
      </c>
      <c r="K41" s="45">
        <v>0</v>
      </c>
      <c r="M41" s="45">
        <v>0</v>
      </c>
      <c r="O41" s="46" t="s">
        <v>1</v>
      </c>
      <c r="P41" s="182" t="s">
        <v>1</v>
      </c>
      <c r="Q41" s="151"/>
      <c r="R41" s="46" t="s">
        <v>1</v>
      </c>
      <c r="S41" s="46"/>
    </row>
    <row r="42" spans="1:19" s="47" customFormat="1" ht="15.75" customHeight="1" x14ac:dyDescent="0.25">
      <c r="A42" s="25"/>
      <c r="C42" s="174" t="s">
        <v>568</v>
      </c>
      <c r="D42" s="151"/>
      <c r="E42" s="175">
        <v>0</v>
      </c>
      <c r="F42" s="151"/>
      <c r="G42" s="45">
        <v>0</v>
      </c>
      <c r="H42" s="45">
        <v>0</v>
      </c>
      <c r="J42" s="45">
        <v>0</v>
      </c>
      <c r="K42" s="45">
        <v>0</v>
      </c>
      <c r="M42" s="45">
        <v>0</v>
      </c>
      <c r="O42" s="46" t="s">
        <v>1</v>
      </c>
      <c r="P42" s="182" t="s">
        <v>1</v>
      </c>
      <c r="Q42" s="151"/>
      <c r="R42" s="46" t="s">
        <v>1</v>
      </c>
      <c r="S42" s="46"/>
    </row>
    <row r="43" spans="1:19" s="47" customFormat="1" ht="36.75" customHeight="1" x14ac:dyDescent="0.25">
      <c r="A43" s="9" t="s">
        <v>12</v>
      </c>
      <c r="C43" s="158" t="s">
        <v>574</v>
      </c>
      <c r="D43" s="151"/>
      <c r="E43" s="159">
        <v>0</v>
      </c>
      <c r="F43" s="151"/>
      <c r="G43" s="40">
        <v>0</v>
      </c>
      <c r="H43" s="40">
        <v>0</v>
      </c>
      <c r="J43" s="40">
        <v>0</v>
      </c>
      <c r="K43" s="40">
        <v>0</v>
      </c>
      <c r="M43" s="40">
        <v>0</v>
      </c>
      <c r="O43" s="41" t="s">
        <v>1</v>
      </c>
      <c r="P43" s="160" t="s">
        <v>1</v>
      </c>
      <c r="Q43" s="151"/>
      <c r="R43" s="41" t="s">
        <v>1</v>
      </c>
      <c r="S43" s="41"/>
    </row>
    <row r="44" spans="1:19" s="47" customFormat="1" x14ac:dyDescent="0.25">
      <c r="A44" s="25"/>
      <c r="C44" s="174" t="s">
        <v>573</v>
      </c>
      <c r="D44" s="151"/>
      <c r="E44" s="175">
        <v>0</v>
      </c>
      <c r="F44" s="151"/>
      <c r="G44" s="45">
        <v>0</v>
      </c>
      <c r="H44" s="45">
        <v>0</v>
      </c>
      <c r="J44" s="45">
        <v>0</v>
      </c>
      <c r="K44" s="45">
        <v>0</v>
      </c>
      <c r="M44" s="45">
        <v>0</v>
      </c>
      <c r="O44" s="46" t="s">
        <v>1</v>
      </c>
      <c r="P44" s="182" t="s">
        <v>1</v>
      </c>
      <c r="Q44" s="151"/>
      <c r="R44" s="46" t="s">
        <v>1</v>
      </c>
      <c r="S44" s="46"/>
    </row>
    <row r="45" spans="1:19" s="47" customFormat="1" x14ac:dyDescent="0.25">
      <c r="A45" s="25"/>
      <c r="C45" s="174" t="s">
        <v>568</v>
      </c>
      <c r="D45" s="151"/>
      <c r="E45" s="175">
        <v>0</v>
      </c>
      <c r="F45" s="151"/>
      <c r="G45" s="45">
        <v>0</v>
      </c>
      <c r="H45" s="45">
        <v>0</v>
      </c>
      <c r="J45" s="45">
        <v>0</v>
      </c>
      <c r="K45" s="45">
        <v>0</v>
      </c>
      <c r="M45" s="45">
        <v>0</v>
      </c>
      <c r="O45" s="46" t="s">
        <v>1</v>
      </c>
      <c r="P45" s="182" t="s">
        <v>1</v>
      </c>
      <c r="Q45" s="151"/>
      <c r="R45" s="46" t="s">
        <v>1</v>
      </c>
      <c r="S45" s="46"/>
    </row>
    <row r="46" spans="1:19" s="47" customFormat="1" ht="18" customHeight="1" x14ac:dyDescent="0.25">
      <c r="A46" s="9" t="s">
        <v>45</v>
      </c>
      <c r="C46" s="158" t="s">
        <v>575</v>
      </c>
      <c r="D46" s="151"/>
      <c r="E46" s="159">
        <v>0</v>
      </c>
      <c r="F46" s="151"/>
      <c r="G46" s="40">
        <v>0</v>
      </c>
      <c r="H46" s="40">
        <v>0</v>
      </c>
      <c r="J46" s="40">
        <v>0</v>
      </c>
      <c r="K46" s="40">
        <v>0</v>
      </c>
      <c r="M46" s="40">
        <v>0</v>
      </c>
      <c r="O46" s="41" t="s">
        <v>1</v>
      </c>
      <c r="P46" s="160" t="s">
        <v>1</v>
      </c>
      <c r="Q46" s="151"/>
      <c r="R46" s="41" t="s">
        <v>1</v>
      </c>
      <c r="S46" s="41"/>
    </row>
    <row r="47" spans="1:19" s="47" customFormat="1" x14ac:dyDescent="0.25">
      <c r="A47" s="25"/>
      <c r="C47" s="174" t="s">
        <v>573</v>
      </c>
      <c r="D47" s="151"/>
      <c r="E47" s="175">
        <v>0</v>
      </c>
      <c r="F47" s="151"/>
      <c r="G47" s="45">
        <v>0</v>
      </c>
      <c r="H47" s="45">
        <v>0</v>
      </c>
      <c r="J47" s="45">
        <v>0</v>
      </c>
      <c r="K47" s="45">
        <v>0</v>
      </c>
      <c r="M47" s="45">
        <v>0</v>
      </c>
      <c r="O47" s="46" t="s">
        <v>1</v>
      </c>
      <c r="P47" s="182" t="s">
        <v>1</v>
      </c>
      <c r="Q47" s="151"/>
      <c r="R47" s="46" t="s">
        <v>1</v>
      </c>
      <c r="S47" s="46"/>
    </row>
    <row r="48" spans="1:19" s="47" customFormat="1" x14ac:dyDescent="0.25">
      <c r="A48" s="25"/>
      <c r="C48" s="174" t="s">
        <v>568</v>
      </c>
      <c r="D48" s="151"/>
      <c r="E48" s="175">
        <v>0</v>
      </c>
      <c r="F48" s="151"/>
      <c r="G48" s="45">
        <v>0</v>
      </c>
      <c r="H48" s="45">
        <v>0</v>
      </c>
      <c r="J48" s="45">
        <v>0</v>
      </c>
      <c r="K48" s="45">
        <v>0</v>
      </c>
      <c r="M48" s="45">
        <v>0</v>
      </c>
      <c r="O48" s="46" t="s">
        <v>1</v>
      </c>
      <c r="P48" s="182" t="s">
        <v>1</v>
      </c>
      <c r="Q48" s="151"/>
      <c r="R48" s="46" t="s">
        <v>1</v>
      </c>
      <c r="S48" s="46"/>
    </row>
    <row r="49" spans="1:19" s="47" customFormat="1" ht="22.5" customHeight="1" x14ac:dyDescent="0.25">
      <c r="A49" s="44" t="s">
        <v>21</v>
      </c>
      <c r="C49" s="149" t="s">
        <v>56</v>
      </c>
      <c r="D49" s="151"/>
      <c r="E49" s="152">
        <v>0</v>
      </c>
      <c r="F49" s="151"/>
      <c r="G49" s="38">
        <v>0</v>
      </c>
      <c r="H49" s="38">
        <v>0</v>
      </c>
      <c r="J49" s="38">
        <v>0</v>
      </c>
      <c r="K49" s="38">
        <v>0</v>
      </c>
      <c r="M49" s="38">
        <v>0</v>
      </c>
      <c r="O49" s="39" t="s">
        <v>1</v>
      </c>
      <c r="P49" s="153" t="s">
        <v>1</v>
      </c>
      <c r="Q49" s="151"/>
      <c r="R49" s="39" t="s">
        <v>1</v>
      </c>
      <c r="S49" s="39"/>
    </row>
    <row r="50" spans="1:19" s="47" customFormat="1" x14ac:dyDescent="0.25">
      <c r="A50" s="44" t="s">
        <v>60</v>
      </c>
      <c r="C50" s="149" t="s">
        <v>231</v>
      </c>
      <c r="D50" s="151"/>
      <c r="E50" s="152">
        <v>0</v>
      </c>
      <c r="F50" s="151"/>
      <c r="G50" s="38">
        <v>0</v>
      </c>
      <c r="H50" s="38">
        <v>0</v>
      </c>
      <c r="J50" s="38">
        <v>71095438049</v>
      </c>
      <c r="K50" s="38">
        <v>0</v>
      </c>
      <c r="M50" s="38">
        <v>71095438049</v>
      </c>
      <c r="O50" s="39" t="s">
        <v>1</v>
      </c>
      <c r="P50" s="153" t="s">
        <v>1</v>
      </c>
      <c r="Q50" s="151"/>
      <c r="R50" s="39" t="s">
        <v>1</v>
      </c>
      <c r="S50" s="39"/>
    </row>
    <row r="51" spans="1:19" s="47" customFormat="1" ht="19.5" customHeight="1" x14ac:dyDescent="0.25">
      <c r="A51" s="44" t="s">
        <v>63</v>
      </c>
      <c r="C51" s="149" t="s">
        <v>576</v>
      </c>
      <c r="D51" s="151"/>
      <c r="E51" s="152">
        <v>0</v>
      </c>
      <c r="F51" s="151"/>
      <c r="G51" s="38">
        <v>0</v>
      </c>
      <c r="H51" s="38">
        <v>0</v>
      </c>
      <c r="J51" s="38">
        <v>392500000</v>
      </c>
      <c r="K51" s="38">
        <v>0</v>
      </c>
      <c r="M51" s="38">
        <v>392500000</v>
      </c>
      <c r="O51" s="39" t="s">
        <v>1</v>
      </c>
      <c r="P51" s="153" t="s">
        <v>1</v>
      </c>
      <c r="Q51" s="151"/>
      <c r="R51" s="39" t="s">
        <v>1</v>
      </c>
      <c r="S51" s="39"/>
    </row>
    <row r="52" spans="1:19" s="47" customFormat="1" ht="19.5" customHeight="1" x14ac:dyDescent="0.25">
      <c r="A52" s="44" t="s">
        <v>67</v>
      </c>
      <c r="C52" s="149" t="s">
        <v>59</v>
      </c>
      <c r="D52" s="151"/>
      <c r="E52" s="152">
        <v>0</v>
      </c>
      <c r="F52" s="151"/>
      <c r="G52" s="38">
        <v>0</v>
      </c>
      <c r="H52" s="38">
        <v>0</v>
      </c>
      <c r="J52" s="38">
        <v>0</v>
      </c>
      <c r="K52" s="38">
        <v>0</v>
      </c>
      <c r="M52" s="38">
        <v>0</v>
      </c>
      <c r="O52" s="39" t="s">
        <v>1</v>
      </c>
      <c r="P52" s="153" t="s">
        <v>1</v>
      </c>
      <c r="Q52" s="151"/>
      <c r="R52" s="39" t="s">
        <v>1</v>
      </c>
      <c r="S52" s="39"/>
    </row>
  </sheetData>
  <mergeCells count="148">
    <mergeCell ref="C52:D52"/>
    <mergeCell ref="E52:F52"/>
    <mergeCell ref="P52:Q52"/>
    <mergeCell ref="C50:D50"/>
    <mergeCell ref="E50:F50"/>
    <mergeCell ref="P50:Q50"/>
    <mergeCell ref="C51:D51"/>
    <mergeCell ref="E51:F51"/>
    <mergeCell ref="P51:Q51"/>
    <mergeCell ref="C49:D49"/>
    <mergeCell ref="E49:F49"/>
    <mergeCell ref="P49:Q49"/>
    <mergeCell ref="C47:D47"/>
    <mergeCell ref="E47:F47"/>
    <mergeCell ref="P47:Q47"/>
    <mergeCell ref="C48:D48"/>
    <mergeCell ref="E48:F48"/>
    <mergeCell ref="P48:Q48"/>
    <mergeCell ref="C45:D45"/>
    <mergeCell ref="E45:F45"/>
    <mergeCell ref="P45:Q45"/>
    <mergeCell ref="C46:D46"/>
    <mergeCell ref="E46:F46"/>
    <mergeCell ref="P46:Q46"/>
    <mergeCell ref="C43:D43"/>
    <mergeCell ref="E43:F43"/>
    <mergeCell ref="P43:Q43"/>
    <mergeCell ref="C44:D44"/>
    <mergeCell ref="E44:F44"/>
    <mergeCell ref="P44:Q44"/>
    <mergeCell ref="C41:D41"/>
    <mergeCell ref="E41:F41"/>
    <mergeCell ref="P41:Q41"/>
    <mergeCell ref="C42:D42"/>
    <mergeCell ref="E42:F42"/>
    <mergeCell ref="P42:Q42"/>
    <mergeCell ref="C39:D39"/>
    <mergeCell ref="E39:F39"/>
    <mergeCell ref="P39:Q39"/>
    <mergeCell ref="C40:D40"/>
    <mergeCell ref="E40:F40"/>
    <mergeCell ref="P40:Q40"/>
    <mergeCell ref="C37:D37"/>
    <mergeCell ref="E37:F37"/>
    <mergeCell ref="P37:Q37"/>
    <mergeCell ref="C38:D38"/>
    <mergeCell ref="E38:F38"/>
    <mergeCell ref="P38:Q38"/>
    <mergeCell ref="C35:D35"/>
    <mergeCell ref="E35:F35"/>
    <mergeCell ref="P35:Q35"/>
    <mergeCell ref="C36:D36"/>
    <mergeCell ref="E36:F36"/>
    <mergeCell ref="P36:Q36"/>
    <mergeCell ref="C33:D33"/>
    <mergeCell ref="E33:F33"/>
    <mergeCell ref="P33:Q33"/>
    <mergeCell ref="C34:D34"/>
    <mergeCell ref="E34:F34"/>
    <mergeCell ref="P34:Q34"/>
    <mergeCell ref="C31:D31"/>
    <mergeCell ref="E31:F31"/>
    <mergeCell ref="P31:Q31"/>
    <mergeCell ref="C32:D32"/>
    <mergeCell ref="E32:F32"/>
    <mergeCell ref="P32:Q32"/>
    <mergeCell ref="C29:D29"/>
    <mergeCell ref="E29:F29"/>
    <mergeCell ref="P29:Q29"/>
    <mergeCell ref="C30:D30"/>
    <mergeCell ref="E30:F30"/>
    <mergeCell ref="P30:Q30"/>
    <mergeCell ref="C27:D27"/>
    <mergeCell ref="E27:F27"/>
    <mergeCell ref="P27:Q27"/>
    <mergeCell ref="C28:D28"/>
    <mergeCell ref="E28:F28"/>
    <mergeCell ref="P28:Q28"/>
    <mergeCell ref="C25:D25"/>
    <mergeCell ref="E25:F25"/>
    <mergeCell ref="P25:Q25"/>
    <mergeCell ref="C26:D26"/>
    <mergeCell ref="E26:F26"/>
    <mergeCell ref="P26:Q26"/>
    <mergeCell ref="C23:D23"/>
    <mergeCell ref="E23:F23"/>
    <mergeCell ref="P23:Q23"/>
    <mergeCell ref="C24:D24"/>
    <mergeCell ref="E24:F24"/>
    <mergeCell ref="P24:Q24"/>
    <mergeCell ref="C21:D21"/>
    <mergeCell ref="E21:F21"/>
    <mergeCell ref="P21:Q21"/>
    <mergeCell ref="C22:D22"/>
    <mergeCell ref="E22:F22"/>
    <mergeCell ref="P22:Q22"/>
    <mergeCell ref="C19:D19"/>
    <mergeCell ref="E19:F19"/>
    <mergeCell ref="P19:Q19"/>
    <mergeCell ref="C20:D20"/>
    <mergeCell ref="E20:F20"/>
    <mergeCell ref="P20:Q20"/>
    <mergeCell ref="C17:D17"/>
    <mergeCell ref="E17:F17"/>
    <mergeCell ref="P17:Q17"/>
    <mergeCell ref="C18:D18"/>
    <mergeCell ref="E18:F18"/>
    <mergeCell ref="P18:Q18"/>
    <mergeCell ref="C15:D15"/>
    <mergeCell ref="E15:F15"/>
    <mergeCell ref="P15:Q15"/>
    <mergeCell ref="C16:D16"/>
    <mergeCell ref="E16:F16"/>
    <mergeCell ref="P16:Q16"/>
    <mergeCell ref="C13:D13"/>
    <mergeCell ref="E13:F13"/>
    <mergeCell ref="P13:Q13"/>
    <mergeCell ref="C14:D14"/>
    <mergeCell ref="E14:F14"/>
    <mergeCell ref="P14:Q14"/>
    <mergeCell ref="C11:D11"/>
    <mergeCell ref="E11:F11"/>
    <mergeCell ref="P11:Q11"/>
    <mergeCell ref="C12:D12"/>
    <mergeCell ref="E12:F12"/>
    <mergeCell ref="P12:Q12"/>
    <mergeCell ref="C9:D9"/>
    <mergeCell ref="E9:F9"/>
    <mergeCell ref="P9:Q9"/>
    <mergeCell ref="C10:D10"/>
    <mergeCell ref="E10:F10"/>
    <mergeCell ref="P10:Q10"/>
    <mergeCell ref="O6:R6"/>
    <mergeCell ref="S6:S7"/>
    <mergeCell ref="P7:Q7"/>
    <mergeCell ref="C8:D8"/>
    <mergeCell ref="E8:F8"/>
    <mergeCell ref="P8:Q8"/>
    <mergeCell ref="A2:E2"/>
    <mergeCell ref="A4:S4"/>
    <mergeCell ref="A5:S5"/>
    <mergeCell ref="A6:A7"/>
    <mergeCell ref="C6:D7"/>
    <mergeCell ref="E6:F7"/>
    <mergeCell ref="G6:H6"/>
    <mergeCell ref="J6:J7"/>
    <mergeCell ref="K6:M6"/>
    <mergeCell ref="O2:S3"/>
  </mergeCells>
  <pageMargins left="0.2" right="0" top="0.5" bottom="0.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155"/>
  <sheetViews>
    <sheetView topLeftCell="A37" workbookViewId="0">
      <selection activeCell="F12" sqref="F12"/>
    </sheetView>
  </sheetViews>
  <sheetFormatPr defaultRowHeight="15" x14ac:dyDescent="0.25"/>
  <cols>
    <col min="1" max="1" width="1.7109375" customWidth="1"/>
    <col min="2" max="2" width="4.85546875" style="203" customWidth="1"/>
    <col min="3" max="3" width="7.7109375" style="203" customWidth="1"/>
    <col min="4" max="4" width="36.42578125" style="203" customWidth="1"/>
    <col min="5" max="6" width="14.42578125" style="203" customWidth="1"/>
    <col min="7" max="7" width="14" style="203" customWidth="1"/>
    <col min="8" max="8" width="7.42578125" style="203" customWidth="1"/>
    <col min="9" max="9" width="7" style="203" customWidth="1"/>
    <col min="10" max="10" width="9" style="203" customWidth="1"/>
    <col min="11" max="11" width="13.42578125" style="203" customWidth="1"/>
    <col min="12" max="12" width="12.5703125" style="203" customWidth="1"/>
    <col min="13" max="13" width="12.42578125" style="203" customWidth="1"/>
    <col min="14" max="14" width="7.7109375" style="203" customWidth="1"/>
    <col min="15" max="15" width="8" style="203" customWidth="1"/>
    <col min="16" max="16" width="7.28515625" style="203" customWidth="1"/>
    <col min="17" max="17" width="7.85546875" style="203" customWidth="1"/>
    <col min="18" max="18" width="10.140625" style="203" customWidth="1"/>
    <col min="19" max="19" width="9.7109375" style="203" customWidth="1"/>
    <col min="20" max="20" width="8.7109375" style="203" customWidth="1"/>
    <col min="21" max="21" width="12" style="203" customWidth="1"/>
    <col min="22" max="22" width="7.42578125" style="203" customWidth="1"/>
    <col min="23" max="23" width="8" style="203" customWidth="1"/>
    <col min="24" max="24" width="8.7109375" style="203" customWidth="1"/>
    <col min="25" max="25" width="0" style="203" hidden="1" customWidth="1"/>
    <col min="26" max="26" width="8.5703125" style="203" customWidth="1"/>
    <col min="27" max="27" width="0" style="203" hidden="1" customWidth="1"/>
    <col min="28" max="28" width="1.85546875" style="203" customWidth="1"/>
    <col min="29" max="29" width="14.85546875" style="203" bestFit="1" customWidth="1"/>
    <col min="30" max="35" width="9.140625" style="203"/>
  </cols>
  <sheetData>
    <row r="1" spans="2:29" ht="7.35" customHeight="1" x14ac:dyDescent="0.25"/>
    <row r="2" spans="2:29" ht="41.25" customHeight="1" x14ac:dyDescent="0.25">
      <c r="B2" s="204" t="s">
        <v>533</v>
      </c>
      <c r="C2" s="205"/>
      <c r="D2" s="205"/>
      <c r="T2" s="206" t="s">
        <v>233</v>
      </c>
      <c r="U2" s="205"/>
      <c r="V2" s="205"/>
      <c r="W2" s="205"/>
      <c r="X2" s="205"/>
      <c r="Y2" s="205"/>
      <c r="Z2" s="205"/>
    </row>
    <row r="3" spans="2:29" ht="36.4" customHeight="1" x14ac:dyDescent="0.25">
      <c r="B3" s="207" t="s">
        <v>690</v>
      </c>
      <c r="C3" s="205"/>
      <c r="D3" s="205"/>
      <c r="E3" s="205"/>
      <c r="F3" s="205"/>
      <c r="G3" s="205"/>
      <c r="H3" s="205"/>
      <c r="I3" s="205"/>
      <c r="J3" s="205"/>
      <c r="K3" s="205"/>
      <c r="L3" s="205"/>
      <c r="M3" s="205"/>
      <c r="N3" s="205"/>
      <c r="O3" s="205"/>
      <c r="P3" s="205"/>
      <c r="Q3" s="205"/>
      <c r="R3" s="205"/>
      <c r="S3" s="205"/>
      <c r="T3" s="205"/>
      <c r="U3" s="205"/>
      <c r="V3" s="205"/>
      <c r="W3" s="205"/>
      <c r="X3" s="205"/>
      <c r="Y3" s="205"/>
      <c r="Z3" s="205"/>
    </row>
    <row r="4" spans="2:29" ht="17.25" customHeight="1" x14ac:dyDescent="0.25">
      <c r="B4" s="208" t="s">
        <v>0</v>
      </c>
      <c r="C4" s="205"/>
      <c r="D4" s="205"/>
      <c r="E4" s="205"/>
      <c r="F4" s="205"/>
      <c r="G4" s="205"/>
      <c r="H4" s="205"/>
      <c r="I4" s="205"/>
      <c r="J4" s="205"/>
      <c r="K4" s="205"/>
      <c r="L4" s="205"/>
      <c r="M4" s="205"/>
      <c r="N4" s="205"/>
      <c r="O4" s="205"/>
      <c r="P4" s="205"/>
      <c r="Q4" s="205"/>
      <c r="R4" s="205"/>
      <c r="S4" s="205"/>
      <c r="T4" s="205"/>
      <c r="U4" s="205"/>
      <c r="V4" s="205"/>
      <c r="W4" s="205"/>
      <c r="X4" s="205"/>
      <c r="Y4" s="205"/>
      <c r="Z4" s="205"/>
    </row>
    <row r="5" spans="2:29" x14ac:dyDescent="0.25">
      <c r="B5" s="209" t="s">
        <v>1</v>
      </c>
      <c r="C5" s="209" t="s">
        <v>1</v>
      </c>
      <c r="D5" s="209" t="s">
        <v>1</v>
      </c>
      <c r="E5" s="210" t="s">
        <v>5</v>
      </c>
      <c r="F5" s="211"/>
      <c r="G5" s="211"/>
      <c r="H5" s="211"/>
      <c r="I5" s="211"/>
      <c r="J5" s="212"/>
      <c r="K5" s="210" t="s">
        <v>6</v>
      </c>
      <c r="L5" s="211"/>
      <c r="M5" s="211"/>
      <c r="N5" s="211"/>
      <c r="O5" s="211"/>
      <c r="P5" s="211"/>
      <c r="Q5" s="211"/>
      <c r="R5" s="211"/>
      <c r="S5" s="211"/>
      <c r="T5" s="211"/>
      <c r="U5" s="212"/>
      <c r="V5" s="210" t="s">
        <v>168</v>
      </c>
      <c r="W5" s="211"/>
      <c r="X5" s="211"/>
      <c r="Y5" s="211"/>
      <c r="Z5" s="212"/>
    </row>
    <row r="6" spans="2:29" ht="38.25" x14ac:dyDescent="0.25">
      <c r="B6" s="213" t="s">
        <v>3</v>
      </c>
      <c r="C6" s="213" t="s">
        <v>234</v>
      </c>
      <c r="D6" s="213" t="s">
        <v>235</v>
      </c>
      <c r="E6" s="209" t="s">
        <v>236</v>
      </c>
      <c r="F6" s="209" t="s">
        <v>237</v>
      </c>
      <c r="G6" s="209" t="s">
        <v>238</v>
      </c>
      <c r="H6" s="210" t="s">
        <v>239</v>
      </c>
      <c r="I6" s="211"/>
      <c r="J6" s="212"/>
      <c r="K6" s="209" t="s">
        <v>236</v>
      </c>
      <c r="L6" s="209" t="s">
        <v>237</v>
      </c>
      <c r="M6" s="209" t="s">
        <v>238</v>
      </c>
      <c r="N6" s="209" t="s">
        <v>240</v>
      </c>
      <c r="O6" s="209" t="s">
        <v>241</v>
      </c>
      <c r="P6" s="210" t="s">
        <v>239</v>
      </c>
      <c r="Q6" s="211"/>
      <c r="R6" s="212"/>
      <c r="S6" s="209" t="s">
        <v>242</v>
      </c>
      <c r="T6" s="209" t="s">
        <v>243</v>
      </c>
      <c r="U6" s="209" t="s">
        <v>244</v>
      </c>
      <c r="V6" s="209" t="s">
        <v>237</v>
      </c>
      <c r="W6" s="209" t="s">
        <v>43</v>
      </c>
      <c r="X6" s="210" t="s">
        <v>239</v>
      </c>
      <c r="Y6" s="211"/>
      <c r="Z6" s="212"/>
    </row>
    <row r="7" spans="2:29" ht="60" customHeight="1" x14ac:dyDescent="0.25">
      <c r="B7" s="214" t="s">
        <v>1</v>
      </c>
      <c r="C7" s="214" t="s">
        <v>1</v>
      </c>
      <c r="D7" s="214" t="s">
        <v>1</v>
      </c>
      <c r="E7" s="214" t="s">
        <v>1</v>
      </c>
      <c r="F7" s="214" t="s">
        <v>245</v>
      </c>
      <c r="G7" s="214" t="s">
        <v>245</v>
      </c>
      <c r="H7" s="215" t="s">
        <v>236</v>
      </c>
      <c r="I7" s="215" t="s">
        <v>237</v>
      </c>
      <c r="J7" s="215" t="s">
        <v>43</v>
      </c>
      <c r="K7" s="214" t="s">
        <v>1</v>
      </c>
      <c r="L7" s="214" t="s">
        <v>245</v>
      </c>
      <c r="M7" s="214" t="s">
        <v>245</v>
      </c>
      <c r="N7" s="214" t="s">
        <v>246</v>
      </c>
      <c r="O7" s="214" t="s">
        <v>247</v>
      </c>
      <c r="P7" s="215" t="s">
        <v>236</v>
      </c>
      <c r="Q7" s="215" t="s">
        <v>237</v>
      </c>
      <c r="R7" s="215" t="s">
        <v>43</v>
      </c>
      <c r="S7" s="214" t="s">
        <v>248</v>
      </c>
      <c r="T7" s="214" t="s">
        <v>249</v>
      </c>
      <c r="U7" s="214" t="s">
        <v>250</v>
      </c>
      <c r="V7" s="214" t="s">
        <v>245</v>
      </c>
      <c r="W7" s="214" t="s">
        <v>245</v>
      </c>
      <c r="X7" s="215" t="s">
        <v>237</v>
      </c>
      <c r="Y7" s="216"/>
      <c r="Z7" s="215" t="s">
        <v>43</v>
      </c>
    </row>
    <row r="8" spans="2:29" x14ac:dyDescent="0.25">
      <c r="B8" s="214" t="s">
        <v>9</v>
      </c>
      <c r="C8" s="214" t="s">
        <v>10</v>
      </c>
      <c r="D8" s="214" t="s">
        <v>63</v>
      </c>
      <c r="E8" s="214" t="s">
        <v>11</v>
      </c>
      <c r="F8" s="214" t="s">
        <v>12</v>
      </c>
      <c r="G8" s="214" t="s">
        <v>45</v>
      </c>
      <c r="H8" s="214" t="s">
        <v>47</v>
      </c>
      <c r="I8" s="214" t="s">
        <v>49</v>
      </c>
      <c r="J8" s="214" t="s">
        <v>51</v>
      </c>
      <c r="K8" s="214" t="s">
        <v>118</v>
      </c>
      <c r="L8" s="214" t="s">
        <v>122</v>
      </c>
      <c r="M8" s="214" t="s">
        <v>132</v>
      </c>
      <c r="N8" s="214" t="s">
        <v>134</v>
      </c>
      <c r="O8" s="214" t="s">
        <v>137</v>
      </c>
      <c r="P8" s="214" t="s">
        <v>140</v>
      </c>
      <c r="Q8" s="214" t="s">
        <v>144</v>
      </c>
      <c r="R8" s="214" t="s">
        <v>146</v>
      </c>
      <c r="S8" s="214" t="s">
        <v>149</v>
      </c>
      <c r="T8" s="214" t="s">
        <v>151</v>
      </c>
      <c r="U8" s="214" t="s">
        <v>153</v>
      </c>
      <c r="V8" s="214" t="s">
        <v>156</v>
      </c>
      <c r="W8" s="214" t="s">
        <v>158</v>
      </c>
      <c r="X8" s="214" t="s">
        <v>251</v>
      </c>
      <c r="Y8" s="216"/>
      <c r="Z8" s="214" t="s">
        <v>252</v>
      </c>
    </row>
    <row r="9" spans="2:29" ht="24" customHeight="1" x14ac:dyDescent="0.25">
      <c r="B9" s="217"/>
      <c r="C9" s="217" t="s">
        <v>1</v>
      </c>
      <c r="D9" s="218" t="s">
        <v>253</v>
      </c>
      <c r="E9" s="219">
        <f t="shared" ref="E9:F9" si="0">SUM(E10:E148)</f>
        <v>315037461371</v>
      </c>
      <c r="F9" s="219">
        <f t="shared" si="0"/>
        <v>268203461371</v>
      </c>
      <c r="G9" s="219">
        <f>SUM(G10:G148)</f>
        <v>46834000000</v>
      </c>
      <c r="H9" s="219">
        <v>0</v>
      </c>
      <c r="I9" s="219">
        <v>0</v>
      </c>
      <c r="J9" s="219">
        <v>0</v>
      </c>
      <c r="K9" s="219">
        <v>651251926782</v>
      </c>
      <c r="L9" s="219">
        <v>315912378206</v>
      </c>
      <c r="M9" s="219">
        <v>263851610527</v>
      </c>
      <c r="N9" s="219">
        <v>0</v>
      </c>
      <c r="O9" s="219">
        <v>0</v>
      </c>
      <c r="P9" s="219">
        <v>0</v>
      </c>
      <c r="Q9" s="219">
        <v>0</v>
      </c>
      <c r="R9" s="219">
        <v>0</v>
      </c>
      <c r="S9" s="219">
        <v>392500000</v>
      </c>
      <c r="T9" s="219">
        <v>0</v>
      </c>
      <c r="U9" s="219">
        <v>71095438049</v>
      </c>
      <c r="V9" s="220">
        <f>L9/F9</f>
        <v>1.1778833002047102</v>
      </c>
      <c r="W9" s="220">
        <f>M9/G9</f>
        <v>5.6337620217576978</v>
      </c>
      <c r="X9" s="221" t="s">
        <v>1</v>
      </c>
      <c r="Y9" s="216"/>
      <c r="Z9" s="221" t="s">
        <v>1</v>
      </c>
      <c r="AC9" s="222"/>
    </row>
    <row r="10" spans="2:29" ht="15.75" customHeight="1" x14ac:dyDescent="0.25">
      <c r="B10" s="223">
        <v>1</v>
      </c>
      <c r="C10" s="223" t="s">
        <v>254</v>
      </c>
      <c r="D10" s="224" t="s">
        <v>255</v>
      </c>
      <c r="E10" s="225"/>
      <c r="F10" s="225">
        <v>0</v>
      </c>
      <c r="G10" s="225"/>
      <c r="H10" s="225">
        <v>0</v>
      </c>
      <c r="I10" s="225">
        <v>0</v>
      </c>
      <c r="J10" s="225">
        <v>0</v>
      </c>
      <c r="K10" s="225">
        <v>9232952463</v>
      </c>
      <c r="L10" s="225">
        <v>0</v>
      </c>
      <c r="M10" s="225">
        <v>9232952463</v>
      </c>
      <c r="N10" s="225">
        <v>0</v>
      </c>
      <c r="O10" s="225">
        <v>0</v>
      </c>
      <c r="P10" s="225">
        <v>0</v>
      </c>
      <c r="Q10" s="225">
        <v>0</v>
      </c>
      <c r="R10" s="225">
        <v>0</v>
      </c>
      <c r="S10" s="225">
        <v>0</v>
      </c>
      <c r="T10" s="225">
        <v>0</v>
      </c>
      <c r="U10" s="225">
        <v>0</v>
      </c>
      <c r="V10" s="226" t="s">
        <v>1</v>
      </c>
      <c r="W10" s="226"/>
      <c r="X10" s="226" t="s">
        <v>1</v>
      </c>
      <c r="Y10" s="216"/>
      <c r="Z10" s="226" t="s">
        <v>1</v>
      </c>
      <c r="AC10" s="222"/>
    </row>
    <row r="11" spans="2:29" ht="15.75" customHeight="1" x14ac:dyDescent="0.25">
      <c r="B11" s="223">
        <v>2</v>
      </c>
      <c r="C11" s="223" t="s">
        <v>256</v>
      </c>
      <c r="D11" s="224" t="s">
        <v>257</v>
      </c>
      <c r="E11" s="225"/>
      <c r="F11" s="225">
        <v>0</v>
      </c>
      <c r="G11" s="225"/>
      <c r="H11" s="225">
        <v>0</v>
      </c>
      <c r="I11" s="225">
        <v>0</v>
      </c>
      <c r="J11" s="225">
        <v>0</v>
      </c>
      <c r="K11" s="225">
        <v>9815328039</v>
      </c>
      <c r="L11" s="225">
        <v>0</v>
      </c>
      <c r="M11" s="225">
        <v>9815328039</v>
      </c>
      <c r="N11" s="225">
        <v>0</v>
      </c>
      <c r="O11" s="225">
        <v>0</v>
      </c>
      <c r="P11" s="225">
        <v>0</v>
      </c>
      <c r="Q11" s="225">
        <v>0</v>
      </c>
      <c r="R11" s="225">
        <v>0</v>
      </c>
      <c r="S11" s="225">
        <v>0</v>
      </c>
      <c r="T11" s="225">
        <v>0</v>
      </c>
      <c r="U11" s="225">
        <v>0</v>
      </c>
      <c r="V11" s="226" t="s">
        <v>1</v>
      </c>
      <c r="W11" s="226"/>
      <c r="X11" s="226" t="s">
        <v>1</v>
      </c>
      <c r="Y11" s="216"/>
      <c r="Z11" s="226" t="s">
        <v>1</v>
      </c>
    </row>
    <row r="12" spans="2:29" ht="15.75" customHeight="1" x14ac:dyDescent="0.25">
      <c r="B12" s="223">
        <v>3</v>
      </c>
      <c r="C12" s="223" t="s">
        <v>258</v>
      </c>
      <c r="D12" s="224" t="s">
        <v>259</v>
      </c>
      <c r="E12" s="225"/>
      <c r="F12" s="225">
        <v>0</v>
      </c>
      <c r="G12" s="225"/>
      <c r="H12" s="225">
        <v>0</v>
      </c>
      <c r="I12" s="225">
        <v>0</v>
      </c>
      <c r="J12" s="225">
        <v>0</v>
      </c>
      <c r="K12" s="225">
        <v>11691075814</v>
      </c>
      <c r="L12" s="225">
        <v>0</v>
      </c>
      <c r="M12" s="225">
        <v>11691075814</v>
      </c>
      <c r="N12" s="225">
        <v>0</v>
      </c>
      <c r="O12" s="225">
        <v>0</v>
      </c>
      <c r="P12" s="225">
        <v>0</v>
      </c>
      <c r="Q12" s="225">
        <v>0</v>
      </c>
      <c r="R12" s="225">
        <v>0</v>
      </c>
      <c r="S12" s="225">
        <v>0</v>
      </c>
      <c r="T12" s="225">
        <v>0</v>
      </c>
      <c r="U12" s="225">
        <v>0</v>
      </c>
      <c r="V12" s="226" t="s">
        <v>1</v>
      </c>
      <c r="W12" s="226"/>
      <c r="X12" s="226" t="s">
        <v>1</v>
      </c>
      <c r="Y12" s="216"/>
      <c r="Z12" s="226" t="s">
        <v>1</v>
      </c>
    </row>
    <row r="13" spans="2:29" ht="15.75" customHeight="1" x14ac:dyDescent="0.25">
      <c r="B13" s="223">
        <v>4</v>
      </c>
      <c r="C13" s="223" t="s">
        <v>260</v>
      </c>
      <c r="D13" s="224" t="s">
        <v>261</v>
      </c>
      <c r="E13" s="225"/>
      <c r="F13" s="225">
        <v>0</v>
      </c>
      <c r="G13" s="225"/>
      <c r="H13" s="225">
        <v>0</v>
      </c>
      <c r="I13" s="225">
        <v>0</v>
      </c>
      <c r="J13" s="225">
        <v>0</v>
      </c>
      <c r="K13" s="225">
        <v>3441567800</v>
      </c>
      <c r="L13" s="225">
        <v>0</v>
      </c>
      <c r="M13" s="225">
        <v>3441567800</v>
      </c>
      <c r="N13" s="225">
        <v>0</v>
      </c>
      <c r="O13" s="225">
        <v>0</v>
      </c>
      <c r="P13" s="225">
        <v>0</v>
      </c>
      <c r="Q13" s="225">
        <v>0</v>
      </c>
      <c r="R13" s="225">
        <v>0</v>
      </c>
      <c r="S13" s="225">
        <v>0</v>
      </c>
      <c r="T13" s="225">
        <v>0</v>
      </c>
      <c r="U13" s="225">
        <v>0</v>
      </c>
      <c r="V13" s="226" t="s">
        <v>1</v>
      </c>
      <c r="W13" s="226"/>
      <c r="X13" s="226" t="s">
        <v>1</v>
      </c>
      <c r="Y13" s="216"/>
      <c r="Z13" s="226" t="s">
        <v>1</v>
      </c>
    </row>
    <row r="14" spans="2:29" ht="15.75" customHeight="1" x14ac:dyDescent="0.25">
      <c r="B14" s="223">
        <v>5</v>
      </c>
      <c r="C14" s="223" t="s">
        <v>262</v>
      </c>
      <c r="D14" s="224" t="s">
        <v>263</v>
      </c>
      <c r="E14" s="225"/>
      <c r="F14" s="225">
        <v>0</v>
      </c>
      <c r="G14" s="225"/>
      <c r="H14" s="225">
        <v>0</v>
      </c>
      <c r="I14" s="225">
        <v>0</v>
      </c>
      <c r="J14" s="225">
        <v>0</v>
      </c>
      <c r="K14" s="225">
        <v>9959966499</v>
      </c>
      <c r="L14" s="225">
        <v>0</v>
      </c>
      <c r="M14" s="225">
        <v>9959966499</v>
      </c>
      <c r="N14" s="225">
        <v>0</v>
      </c>
      <c r="O14" s="225">
        <v>0</v>
      </c>
      <c r="P14" s="225">
        <v>0</v>
      </c>
      <c r="Q14" s="225">
        <v>0</v>
      </c>
      <c r="R14" s="225">
        <v>0</v>
      </c>
      <c r="S14" s="225">
        <v>0</v>
      </c>
      <c r="T14" s="225">
        <v>0</v>
      </c>
      <c r="U14" s="225">
        <v>0</v>
      </c>
      <c r="V14" s="226" t="s">
        <v>1</v>
      </c>
      <c r="W14" s="226"/>
      <c r="X14" s="226" t="s">
        <v>1</v>
      </c>
      <c r="Y14" s="216"/>
      <c r="Z14" s="226" t="s">
        <v>1</v>
      </c>
    </row>
    <row r="15" spans="2:29" ht="15.75" customHeight="1" x14ac:dyDescent="0.25">
      <c r="B15" s="223">
        <v>6</v>
      </c>
      <c r="C15" s="223" t="s">
        <v>264</v>
      </c>
      <c r="D15" s="224" t="s">
        <v>265</v>
      </c>
      <c r="E15" s="225"/>
      <c r="F15" s="225">
        <v>0</v>
      </c>
      <c r="G15" s="225"/>
      <c r="H15" s="225">
        <v>0</v>
      </c>
      <c r="I15" s="225">
        <v>0</v>
      </c>
      <c r="J15" s="225">
        <v>0</v>
      </c>
      <c r="K15" s="225">
        <v>9391626897</v>
      </c>
      <c r="L15" s="225">
        <v>0</v>
      </c>
      <c r="M15" s="225">
        <v>9391626897</v>
      </c>
      <c r="N15" s="225">
        <v>0</v>
      </c>
      <c r="O15" s="225">
        <v>0</v>
      </c>
      <c r="P15" s="225">
        <v>0</v>
      </c>
      <c r="Q15" s="225">
        <v>0</v>
      </c>
      <c r="R15" s="225">
        <v>0</v>
      </c>
      <c r="S15" s="225">
        <v>0</v>
      </c>
      <c r="T15" s="225">
        <v>0</v>
      </c>
      <c r="U15" s="225">
        <v>0</v>
      </c>
      <c r="V15" s="226" t="s">
        <v>1</v>
      </c>
      <c r="W15" s="226"/>
      <c r="X15" s="226" t="s">
        <v>1</v>
      </c>
      <c r="Y15" s="216"/>
      <c r="Z15" s="226" t="s">
        <v>1</v>
      </c>
    </row>
    <row r="16" spans="2:29" ht="15.75" customHeight="1" x14ac:dyDescent="0.25">
      <c r="B16" s="223">
        <v>7</v>
      </c>
      <c r="C16" s="223" t="s">
        <v>266</v>
      </c>
      <c r="D16" s="224" t="s">
        <v>267</v>
      </c>
      <c r="E16" s="225"/>
      <c r="F16" s="225">
        <v>0</v>
      </c>
      <c r="G16" s="225"/>
      <c r="H16" s="225">
        <v>0</v>
      </c>
      <c r="I16" s="225">
        <v>0</v>
      </c>
      <c r="J16" s="225">
        <v>0</v>
      </c>
      <c r="K16" s="225">
        <v>8382463641</v>
      </c>
      <c r="L16" s="225">
        <v>0</v>
      </c>
      <c r="M16" s="225">
        <v>8382463641</v>
      </c>
      <c r="N16" s="225">
        <v>0</v>
      </c>
      <c r="O16" s="225">
        <v>0</v>
      </c>
      <c r="P16" s="225">
        <v>0</v>
      </c>
      <c r="Q16" s="225">
        <v>0</v>
      </c>
      <c r="R16" s="225">
        <v>0</v>
      </c>
      <c r="S16" s="225">
        <v>0</v>
      </c>
      <c r="T16" s="225">
        <v>0</v>
      </c>
      <c r="U16" s="225">
        <v>0</v>
      </c>
      <c r="V16" s="226" t="s">
        <v>1</v>
      </c>
      <c r="W16" s="226"/>
      <c r="X16" s="226" t="s">
        <v>1</v>
      </c>
      <c r="Y16" s="216"/>
      <c r="Z16" s="226" t="s">
        <v>1</v>
      </c>
    </row>
    <row r="17" spans="2:26" ht="15.75" customHeight="1" x14ac:dyDescent="0.25">
      <c r="B17" s="223">
        <v>8</v>
      </c>
      <c r="C17" s="223" t="s">
        <v>268</v>
      </c>
      <c r="D17" s="224" t="s">
        <v>269</v>
      </c>
      <c r="E17" s="225"/>
      <c r="F17" s="225">
        <v>0</v>
      </c>
      <c r="G17" s="225"/>
      <c r="H17" s="225">
        <v>0</v>
      </c>
      <c r="I17" s="225">
        <v>0</v>
      </c>
      <c r="J17" s="225">
        <v>0</v>
      </c>
      <c r="K17" s="225">
        <v>4264053358</v>
      </c>
      <c r="L17" s="225">
        <v>0</v>
      </c>
      <c r="M17" s="225">
        <v>4264053358</v>
      </c>
      <c r="N17" s="225">
        <v>0</v>
      </c>
      <c r="O17" s="225">
        <v>0</v>
      </c>
      <c r="P17" s="225">
        <v>0</v>
      </c>
      <c r="Q17" s="225">
        <v>0</v>
      </c>
      <c r="R17" s="225">
        <v>0</v>
      </c>
      <c r="S17" s="225">
        <v>0</v>
      </c>
      <c r="T17" s="225">
        <v>0</v>
      </c>
      <c r="U17" s="225">
        <v>0</v>
      </c>
      <c r="V17" s="226" t="s">
        <v>1</v>
      </c>
      <c r="W17" s="226"/>
      <c r="X17" s="226" t="s">
        <v>1</v>
      </c>
      <c r="Y17" s="216"/>
      <c r="Z17" s="226" t="s">
        <v>1</v>
      </c>
    </row>
    <row r="18" spans="2:26" ht="15.75" customHeight="1" x14ac:dyDescent="0.25">
      <c r="B18" s="223">
        <v>9</v>
      </c>
      <c r="C18" s="223" t="s">
        <v>270</v>
      </c>
      <c r="D18" s="224" t="s">
        <v>271</v>
      </c>
      <c r="E18" s="225"/>
      <c r="F18" s="225">
        <v>0</v>
      </c>
      <c r="G18" s="225"/>
      <c r="H18" s="225">
        <v>0</v>
      </c>
      <c r="I18" s="225">
        <v>0</v>
      </c>
      <c r="J18" s="225">
        <v>0</v>
      </c>
      <c r="K18" s="225">
        <v>6669955530</v>
      </c>
      <c r="L18" s="225">
        <v>0</v>
      </c>
      <c r="M18" s="225">
        <v>6669955530</v>
      </c>
      <c r="N18" s="225">
        <v>0</v>
      </c>
      <c r="O18" s="225">
        <v>0</v>
      </c>
      <c r="P18" s="225">
        <v>0</v>
      </c>
      <c r="Q18" s="225">
        <v>0</v>
      </c>
      <c r="R18" s="225">
        <v>0</v>
      </c>
      <c r="S18" s="225">
        <v>0</v>
      </c>
      <c r="T18" s="225">
        <v>0</v>
      </c>
      <c r="U18" s="225">
        <v>0</v>
      </c>
      <c r="V18" s="226" t="s">
        <v>1</v>
      </c>
      <c r="W18" s="226"/>
      <c r="X18" s="226" t="s">
        <v>1</v>
      </c>
      <c r="Y18" s="216"/>
      <c r="Z18" s="226" t="s">
        <v>1</v>
      </c>
    </row>
    <row r="19" spans="2:26" ht="15.75" customHeight="1" x14ac:dyDescent="0.25">
      <c r="B19" s="223">
        <v>10</v>
      </c>
      <c r="C19" s="223" t="s">
        <v>272</v>
      </c>
      <c r="D19" s="224" t="s">
        <v>273</v>
      </c>
      <c r="E19" s="225"/>
      <c r="F19" s="225">
        <v>0</v>
      </c>
      <c r="G19" s="225"/>
      <c r="H19" s="225">
        <v>0</v>
      </c>
      <c r="I19" s="225">
        <v>0</v>
      </c>
      <c r="J19" s="225">
        <v>0</v>
      </c>
      <c r="K19" s="225">
        <v>8069355131</v>
      </c>
      <c r="L19" s="225">
        <v>0</v>
      </c>
      <c r="M19" s="225">
        <v>8069355131</v>
      </c>
      <c r="N19" s="225">
        <v>0</v>
      </c>
      <c r="O19" s="225">
        <v>0</v>
      </c>
      <c r="P19" s="225">
        <v>0</v>
      </c>
      <c r="Q19" s="225">
        <v>0</v>
      </c>
      <c r="R19" s="225">
        <v>0</v>
      </c>
      <c r="S19" s="225">
        <v>0</v>
      </c>
      <c r="T19" s="225">
        <v>0</v>
      </c>
      <c r="U19" s="225">
        <v>0</v>
      </c>
      <c r="V19" s="226" t="s">
        <v>1</v>
      </c>
      <c r="W19" s="226"/>
      <c r="X19" s="226" t="s">
        <v>1</v>
      </c>
      <c r="Y19" s="216"/>
      <c r="Z19" s="226" t="s">
        <v>1</v>
      </c>
    </row>
    <row r="20" spans="2:26" ht="15.75" customHeight="1" x14ac:dyDescent="0.25">
      <c r="B20" s="223">
        <v>11</v>
      </c>
      <c r="C20" s="223" t="s">
        <v>274</v>
      </c>
      <c r="D20" s="224" t="s">
        <v>275</v>
      </c>
      <c r="E20" s="225"/>
      <c r="F20" s="225">
        <v>0</v>
      </c>
      <c r="G20" s="225"/>
      <c r="H20" s="225">
        <v>0</v>
      </c>
      <c r="I20" s="225">
        <v>0</v>
      </c>
      <c r="J20" s="225">
        <v>0</v>
      </c>
      <c r="K20" s="225">
        <v>8799014745</v>
      </c>
      <c r="L20" s="225">
        <v>0</v>
      </c>
      <c r="M20" s="225">
        <v>8799014745</v>
      </c>
      <c r="N20" s="225">
        <v>0</v>
      </c>
      <c r="O20" s="225">
        <v>0</v>
      </c>
      <c r="P20" s="225">
        <v>0</v>
      </c>
      <c r="Q20" s="225">
        <v>0</v>
      </c>
      <c r="R20" s="225">
        <v>0</v>
      </c>
      <c r="S20" s="225">
        <v>0</v>
      </c>
      <c r="T20" s="225">
        <v>0</v>
      </c>
      <c r="U20" s="225">
        <v>0</v>
      </c>
      <c r="V20" s="226" t="s">
        <v>1</v>
      </c>
      <c r="W20" s="226"/>
      <c r="X20" s="226" t="s">
        <v>1</v>
      </c>
      <c r="Y20" s="216"/>
      <c r="Z20" s="226" t="s">
        <v>1</v>
      </c>
    </row>
    <row r="21" spans="2:26" ht="15.75" customHeight="1" x14ac:dyDescent="0.25">
      <c r="B21" s="223">
        <v>12</v>
      </c>
      <c r="C21" s="223" t="s">
        <v>276</v>
      </c>
      <c r="D21" s="224" t="s">
        <v>277</v>
      </c>
      <c r="E21" s="225"/>
      <c r="F21" s="225">
        <v>0</v>
      </c>
      <c r="G21" s="225"/>
      <c r="H21" s="225">
        <v>0</v>
      </c>
      <c r="I21" s="225">
        <v>0</v>
      </c>
      <c r="J21" s="225">
        <v>0</v>
      </c>
      <c r="K21" s="225">
        <v>7600764429</v>
      </c>
      <c r="L21" s="225">
        <v>0</v>
      </c>
      <c r="M21" s="225">
        <v>7600764429</v>
      </c>
      <c r="N21" s="225">
        <v>0</v>
      </c>
      <c r="O21" s="225">
        <v>0</v>
      </c>
      <c r="P21" s="225">
        <v>0</v>
      </c>
      <c r="Q21" s="225">
        <v>0</v>
      </c>
      <c r="R21" s="225">
        <v>0</v>
      </c>
      <c r="S21" s="225">
        <v>0</v>
      </c>
      <c r="T21" s="225">
        <v>0</v>
      </c>
      <c r="U21" s="225">
        <v>0</v>
      </c>
      <c r="V21" s="226" t="s">
        <v>1</v>
      </c>
      <c r="W21" s="226"/>
      <c r="X21" s="226" t="s">
        <v>1</v>
      </c>
      <c r="Y21" s="216"/>
      <c r="Z21" s="226" t="s">
        <v>1</v>
      </c>
    </row>
    <row r="22" spans="2:26" ht="15.75" customHeight="1" x14ac:dyDescent="0.25">
      <c r="B22" s="223">
        <v>13</v>
      </c>
      <c r="C22" s="223" t="s">
        <v>278</v>
      </c>
      <c r="D22" s="224" t="s">
        <v>279</v>
      </c>
      <c r="E22" s="225"/>
      <c r="F22" s="225">
        <v>0</v>
      </c>
      <c r="G22" s="225"/>
      <c r="H22" s="225">
        <v>0</v>
      </c>
      <c r="I22" s="225">
        <v>0</v>
      </c>
      <c r="J22" s="225">
        <v>0</v>
      </c>
      <c r="K22" s="225">
        <v>11446514357</v>
      </c>
      <c r="L22" s="225">
        <v>0</v>
      </c>
      <c r="M22" s="225">
        <v>11446514357</v>
      </c>
      <c r="N22" s="225">
        <v>0</v>
      </c>
      <c r="O22" s="225">
        <v>0</v>
      </c>
      <c r="P22" s="225">
        <v>0</v>
      </c>
      <c r="Q22" s="225">
        <v>0</v>
      </c>
      <c r="R22" s="225">
        <v>0</v>
      </c>
      <c r="S22" s="225">
        <v>0</v>
      </c>
      <c r="T22" s="225">
        <v>0</v>
      </c>
      <c r="U22" s="225">
        <v>0</v>
      </c>
      <c r="V22" s="226" t="s">
        <v>1</v>
      </c>
      <c r="W22" s="226"/>
      <c r="X22" s="226" t="s">
        <v>1</v>
      </c>
      <c r="Y22" s="216"/>
      <c r="Z22" s="226" t="s">
        <v>1</v>
      </c>
    </row>
    <row r="23" spans="2:26" ht="15.75" customHeight="1" x14ac:dyDescent="0.25">
      <c r="B23" s="223">
        <v>14</v>
      </c>
      <c r="C23" s="223" t="s">
        <v>280</v>
      </c>
      <c r="D23" s="224" t="s">
        <v>281</v>
      </c>
      <c r="E23" s="225"/>
      <c r="F23" s="225">
        <v>0</v>
      </c>
      <c r="G23" s="225"/>
      <c r="H23" s="225">
        <v>0</v>
      </c>
      <c r="I23" s="225">
        <v>0</v>
      </c>
      <c r="J23" s="225">
        <v>0</v>
      </c>
      <c r="K23" s="225">
        <v>12892105546</v>
      </c>
      <c r="L23" s="225">
        <v>0</v>
      </c>
      <c r="M23" s="225">
        <v>12892105546</v>
      </c>
      <c r="N23" s="225">
        <v>0</v>
      </c>
      <c r="O23" s="225">
        <v>0</v>
      </c>
      <c r="P23" s="225">
        <v>0</v>
      </c>
      <c r="Q23" s="225">
        <v>0</v>
      </c>
      <c r="R23" s="225">
        <v>0</v>
      </c>
      <c r="S23" s="225">
        <v>0</v>
      </c>
      <c r="T23" s="225">
        <v>0</v>
      </c>
      <c r="U23" s="225">
        <v>0</v>
      </c>
      <c r="V23" s="226" t="s">
        <v>1</v>
      </c>
      <c r="W23" s="226"/>
      <c r="X23" s="226" t="s">
        <v>1</v>
      </c>
      <c r="Y23" s="216"/>
      <c r="Z23" s="226" t="s">
        <v>1</v>
      </c>
    </row>
    <row r="24" spans="2:26" ht="15.75" customHeight="1" x14ac:dyDescent="0.25">
      <c r="B24" s="223">
        <v>15</v>
      </c>
      <c r="C24" s="223" t="s">
        <v>282</v>
      </c>
      <c r="D24" s="224" t="s">
        <v>283</v>
      </c>
      <c r="E24" s="225">
        <v>50000000</v>
      </c>
      <c r="F24" s="225">
        <v>50000000</v>
      </c>
      <c r="G24" s="225">
        <v>0</v>
      </c>
      <c r="H24" s="225">
        <v>0</v>
      </c>
      <c r="I24" s="225">
        <v>0</v>
      </c>
      <c r="J24" s="225">
        <v>0</v>
      </c>
      <c r="K24" s="225">
        <v>50000000</v>
      </c>
      <c r="L24" s="225">
        <v>50000000</v>
      </c>
      <c r="M24" s="225">
        <v>0</v>
      </c>
      <c r="N24" s="225">
        <v>0</v>
      </c>
      <c r="O24" s="225">
        <v>0</v>
      </c>
      <c r="P24" s="225">
        <v>0</v>
      </c>
      <c r="Q24" s="225">
        <v>0</v>
      </c>
      <c r="R24" s="225">
        <v>0</v>
      </c>
      <c r="S24" s="225">
        <v>0</v>
      </c>
      <c r="T24" s="225">
        <v>0</v>
      </c>
      <c r="U24" s="225">
        <v>0</v>
      </c>
      <c r="V24" s="227">
        <f>L24/F24</f>
        <v>1</v>
      </c>
      <c r="W24" s="226"/>
      <c r="X24" s="226" t="s">
        <v>1</v>
      </c>
      <c r="Y24" s="216"/>
      <c r="Z24" s="226" t="s">
        <v>1</v>
      </c>
    </row>
    <row r="25" spans="2:26" ht="15.75" customHeight="1" x14ac:dyDescent="0.25">
      <c r="B25" s="223">
        <v>16</v>
      </c>
      <c r="C25" s="223" t="s">
        <v>284</v>
      </c>
      <c r="D25" s="224" t="s">
        <v>285</v>
      </c>
      <c r="E25" s="225">
        <f>G25</f>
        <v>14511439363</v>
      </c>
      <c r="F25" s="225">
        <v>0</v>
      </c>
      <c r="G25" s="225">
        <f>5596469897+8914969466</f>
        <v>14511439363</v>
      </c>
      <c r="H25" s="225">
        <v>0</v>
      </c>
      <c r="I25" s="225">
        <v>0</v>
      </c>
      <c r="J25" s="225">
        <v>0</v>
      </c>
      <c r="K25" s="225">
        <v>6775038365</v>
      </c>
      <c r="L25" s="225">
        <v>0</v>
      </c>
      <c r="M25" s="225">
        <v>6775038365</v>
      </c>
      <c r="N25" s="225">
        <v>0</v>
      </c>
      <c r="O25" s="225">
        <v>0</v>
      </c>
      <c r="P25" s="225">
        <v>0</v>
      </c>
      <c r="Q25" s="225">
        <v>0</v>
      </c>
      <c r="R25" s="225">
        <v>0</v>
      </c>
      <c r="S25" s="225">
        <v>0</v>
      </c>
      <c r="T25" s="225">
        <v>0</v>
      </c>
      <c r="U25" s="225">
        <v>0</v>
      </c>
      <c r="V25" s="227"/>
      <c r="W25" s="227">
        <f t="shared" ref="W25:W29" si="1">M25/G25</f>
        <v>0.46687569685708785</v>
      </c>
      <c r="X25" s="226" t="s">
        <v>1</v>
      </c>
      <c r="Y25" s="216"/>
      <c r="Z25" s="226" t="s">
        <v>1</v>
      </c>
    </row>
    <row r="26" spans="2:26" ht="22.5" x14ac:dyDescent="0.25">
      <c r="B26" s="223">
        <v>17</v>
      </c>
      <c r="C26" s="223" t="s">
        <v>286</v>
      </c>
      <c r="D26" s="224" t="s">
        <v>287</v>
      </c>
      <c r="E26" s="225">
        <f t="shared" ref="E26:E29" si="2">G26</f>
        <v>24302483313</v>
      </c>
      <c r="F26" s="225">
        <v>0</v>
      </c>
      <c r="G26" s="225">
        <v>24302483313</v>
      </c>
      <c r="H26" s="225">
        <v>0</v>
      </c>
      <c r="I26" s="225">
        <v>0</v>
      </c>
      <c r="J26" s="225">
        <v>0</v>
      </c>
      <c r="K26" s="225">
        <v>108948119547</v>
      </c>
      <c r="L26" s="225">
        <v>0</v>
      </c>
      <c r="M26" s="225">
        <v>108948119547</v>
      </c>
      <c r="N26" s="225">
        <v>0</v>
      </c>
      <c r="O26" s="225">
        <v>0</v>
      </c>
      <c r="P26" s="225">
        <v>0</v>
      </c>
      <c r="Q26" s="225">
        <v>0</v>
      </c>
      <c r="R26" s="225">
        <v>0</v>
      </c>
      <c r="S26" s="225">
        <v>0</v>
      </c>
      <c r="T26" s="225">
        <v>0</v>
      </c>
      <c r="U26" s="225">
        <v>0</v>
      </c>
      <c r="V26" s="227"/>
      <c r="W26" s="227">
        <f t="shared" si="1"/>
        <v>4.4830035739072374</v>
      </c>
      <c r="X26" s="226" t="s">
        <v>1</v>
      </c>
      <c r="Y26" s="216"/>
      <c r="Z26" s="226" t="s">
        <v>1</v>
      </c>
    </row>
    <row r="27" spans="2:26" ht="22.5" x14ac:dyDescent="0.25">
      <c r="B27" s="223">
        <v>18</v>
      </c>
      <c r="C27" s="223" t="s">
        <v>288</v>
      </c>
      <c r="D27" s="224" t="s">
        <v>289</v>
      </c>
      <c r="E27" s="225">
        <f t="shared" si="2"/>
        <v>7069096324</v>
      </c>
      <c r="F27" s="225">
        <v>0</v>
      </c>
      <c r="G27" s="225">
        <v>7069096324</v>
      </c>
      <c r="H27" s="225">
        <v>0</v>
      </c>
      <c r="I27" s="225">
        <v>0</v>
      </c>
      <c r="J27" s="225">
        <v>0</v>
      </c>
      <c r="K27" s="225">
        <v>9348692780</v>
      </c>
      <c r="L27" s="225">
        <v>0</v>
      </c>
      <c r="M27" s="225">
        <v>9348692780</v>
      </c>
      <c r="N27" s="225">
        <v>0</v>
      </c>
      <c r="O27" s="225">
        <v>0</v>
      </c>
      <c r="P27" s="225">
        <v>0</v>
      </c>
      <c r="Q27" s="225">
        <v>0</v>
      </c>
      <c r="R27" s="225">
        <v>0</v>
      </c>
      <c r="S27" s="225">
        <v>0</v>
      </c>
      <c r="T27" s="225">
        <v>0</v>
      </c>
      <c r="U27" s="225">
        <v>0</v>
      </c>
      <c r="V27" s="227"/>
      <c r="W27" s="227">
        <f t="shared" si="1"/>
        <v>1.3224735314838807</v>
      </c>
      <c r="X27" s="226" t="s">
        <v>1</v>
      </c>
      <c r="Y27" s="216"/>
      <c r="Z27" s="226" t="s">
        <v>1</v>
      </c>
    </row>
    <row r="28" spans="2:26" ht="22.5" x14ac:dyDescent="0.25">
      <c r="B28" s="223">
        <v>19</v>
      </c>
      <c r="C28" s="223" t="s">
        <v>290</v>
      </c>
      <c r="D28" s="224" t="s">
        <v>291</v>
      </c>
      <c r="E28" s="225">
        <f t="shared" si="2"/>
        <v>0</v>
      </c>
      <c r="F28" s="225">
        <v>0</v>
      </c>
      <c r="G28" s="225"/>
      <c r="H28" s="225">
        <v>0</v>
      </c>
      <c r="I28" s="225">
        <v>0</v>
      </c>
      <c r="J28" s="225">
        <v>0</v>
      </c>
      <c r="K28" s="225">
        <v>899893765</v>
      </c>
      <c r="L28" s="225">
        <v>0</v>
      </c>
      <c r="M28" s="225">
        <v>899893765</v>
      </c>
      <c r="N28" s="225">
        <v>0</v>
      </c>
      <c r="O28" s="225">
        <v>0</v>
      </c>
      <c r="P28" s="225">
        <v>0</v>
      </c>
      <c r="Q28" s="225">
        <v>0</v>
      </c>
      <c r="R28" s="225">
        <v>0</v>
      </c>
      <c r="S28" s="225">
        <v>0</v>
      </c>
      <c r="T28" s="225">
        <v>0</v>
      </c>
      <c r="U28" s="225">
        <v>0</v>
      </c>
      <c r="V28" s="227"/>
      <c r="W28" s="227"/>
      <c r="X28" s="226" t="s">
        <v>1</v>
      </c>
      <c r="Y28" s="216"/>
      <c r="Z28" s="226" t="s">
        <v>1</v>
      </c>
    </row>
    <row r="29" spans="2:26" ht="22.5" x14ac:dyDescent="0.25">
      <c r="B29" s="223">
        <v>20</v>
      </c>
      <c r="C29" s="223" t="s">
        <v>292</v>
      </c>
      <c r="D29" s="224" t="s">
        <v>293</v>
      </c>
      <c r="E29" s="225">
        <f t="shared" si="2"/>
        <v>950981000</v>
      </c>
      <c r="F29" s="225">
        <v>0</v>
      </c>
      <c r="G29" s="225">
        <v>950981000</v>
      </c>
      <c r="H29" s="225">
        <v>0</v>
      </c>
      <c r="I29" s="225">
        <v>0</v>
      </c>
      <c r="J29" s="225">
        <v>0</v>
      </c>
      <c r="K29" s="225">
        <v>2258044110</v>
      </c>
      <c r="L29" s="225">
        <v>0</v>
      </c>
      <c r="M29" s="225">
        <v>2258044110</v>
      </c>
      <c r="N29" s="225">
        <v>0</v>
      </c>
      <c r="O29" s="225">
        <v>0</v>
      </c>
      <c r="P29" s="225">
        <v>0</v>
      </c>
      <c r="Q29" s="225">
        <v>0</v>
      </c>
      <c r="R29" s="225">
        <v>0</v>
      </c>
      <c r="S29" s="225">
        <v>0</v>
      </c>
      <c r="T29" s="225">
        <v>0</v>
      </c>
      <c r="U29" s="225">
        <v>0</v>
      </c>
      <c r="V29" s="227"/>
      <c r="W29" s="227">
        <f t="shared" si="1"/>
        <v>2.3744366186075223</v>
      </c>
      <c r="X29" s="226" t="s">
        <v>1</v>
      </c>
      <c r="Y29" s="216"/>
      <c r="Z29" s="226" t="s">
        <v>1</v>
      </c>
    </row>
    <row r="30" spans="2:26" ht="18.75" customHeight="1" x14ac:dyDescent="0.25">
      <c r="B30" s="223">
        <v>21</v>
      </c>
      <c r="C30" s="223" t="s">
        <v>294</v>
      </c>
      <c r="D30" s="224" t="s">
        <v>295</v>
      </c>
      <c r="E30" s="225">
        <v>0</v>
      </c>
      <c r="F30" s="225">
        <v>0</v>
      </c>
      <c r="G30" s="225">
        <v>0</v>
      </c>
      <c r="H30" s="225">
        <v>0</v>
      </c>
      <c r="I30" s="225">
        <v>0</v>
      </c>
      <c r="J30" s="225">
        <v>0</v>
      </c>
      <c r="K30" s="225">
        <v>71487938049</v>
      </c>
      <c r="L30" s="225">
        <v>0</v>
      </c>
      <c r="M30" s="225">
        <v>0</v>
      </c>
      <c r="N30" s="225">
        <v>0</v>
      </c>
      <c r="O30" s="225">
        <v>0</v>
      </c>
      <c r="P30" s="225">
        <v>0</v>
      </c>
      <c r="Q30" s="225">
        <v>0</v>
      </c>
      <c r="R30" s="225">
        <v>0</v>
      </c>
      <c r="S30" s="225">
        <v>392500000</v>
      </c>
      <c r="T30" s="225">
        <v>0</v>
      </c>
      <c r="U30" s="225">
        <v>71095438049</v>
      </c>
      <c r="V30" s="227"/>
      <c r="W30" s="227"/>
      <c r="X30" s="226" t="s">
        <v>1</v>
      </c>
      <c r="Y30" s="216"/>
      <c r="Z30" s="226" t="s">
        <v>1</v>
      </c>
    </row>
    <row r="31" spans="2:26" x14ac:dyDescent="0.25">
      <c r="B31" s="223">
        <v>22</v>
      </c>
      <c r="C31" s="223" t="s">
        <v>296</v>
      </c>
      <c r="D31" s="224" t="s">
        <v>297</v>
      </c>
      <c r="E31" s="225"/>
      <c r="F31" s="225"/>
      <c r="G31" s="225"/>
      <c r="H31" s="225">
        <v>0</v>
      </c>
      <c r="I31" s="225">
        <v>0</v>
      </c>
      <c r="J31" s="225">
        <v>0</v>
      </c>
      <c r="K31" s="225">
        <v>13917077711</v>
      </c>
      <c r="L31" s="225">
        <v>0</v>
      </c>
      <c r="M31" s="225">
        <v>13917077711</v>
      </c>
      <c r="N31" s="225">
        <v>0</v>
      </c>
      <c r="O31" s="225">
        <v>0</v>
      </c>
      <c r="P31" s="225">
        <v>0</v>
      </c>
      <c r="Q31" s="225">
        <v>0</v>
      </c>
      <c r="R31" s="225">
        <v>0</v>
      </c>
      <c r="S31" s="225">
        <v>0</v>
      </c>
      <c r="T31" s="225">
        <v>0</v>
      </c>
      <c r="U31" s="225">
        <v>0</v>
      </c>
      <c r="V31" s="227"/>
      <c r="W31" s="226"/>
      <c r="X31" s="226" t="s">
        <v>1</v>
      </c>
      <c r="Y31" s="216"/>
      <c r="Z31" s="226" t="s">
        <v>1</v>
      </c>
    </row>
    <row r="32" spans="2:26" x14ac:dyDescent="0.25">
      <c r="B32" s="223">
        <v>23</v>
      </c>
      <c r="C32" s="223" t="s">
        <v>298</v>
      </c>
      <c r="D32" s="224" t="s">
        <v>299</v>
      </c>
      <c r="E32" s="228">
        <v>1124102632</v>
      </c>
      <c r="F32" s="228">
        <v>1124102632</v>
      </c>
      <c r="G32" s="225">
        <v>0</v>
      </c>
      <c r="H32" s="225">
        <v>0</v>
      </c>
      <c r="I32" s="225">
        <v>0</v>
      </c>
      <c r="J32" s="225">
        <v>0</v>
      </c>
      <c r="K32" s="225">
        <v>1124102632</v>
      </c>
      <c r="L32" s="225">
        <v>1124102632</v>
      </c>
      <c r="M32" s="225">
        <v>0</v>
      </c>
      <c r="N32" s="225">
        <v>0</v>
      </c>
      <c r="O32" s="225">
        <v>0</v>
      </c>
      <c r="P32" s="225">
        <v>0</v>
      </c>
      <c r="Q32" s="225">
        <v>0</v>
      </c>
      <c r="R32" s="225">
        <v>0</v>
      </c>
      <c r="S32" s="225">
        <v>0</v>
      </c>
      <c r="T32" s="225">
        <v>0</v>
      </c>
      <c r="U32" s="225">
        <v>0</v>
      </c>
      <c r="V32" s="227">
        <f t="shared" ref="V32:V88" si="3">L32/F32</f>
        <v>1</v>
      </c>
      <c r="W32" s="226" t="s">
        <v>1</v>
      </c>
      <c r="X32" s="226" t="s">
        <v>1</v>
      </c>
      <c r="Y32" s="216"/>
      <c r="Z32" s="226" t="s">
        <v>1</v>
      </c>
    </row>
    <row r="33" spans="2:26" x14ac:dyDescent="0.25">
      <c r="B33" s="223">
        <v>24</v>
      </c>
      <c r="C33" s="223" t="s">
        <v>300</v>
      </c>
      <c r="D33" s="224" t="s">
        <v>301</v>
      </c>
      <c r="E33" s="228">
        <v>3364456000</v>
      </c>
      <c r="F33" s="228">
        <v>3364456000</v>
      </c>
      <c r="G33" s="225">
        <v>0</v>
      </c>
      <c r="H33" s="225">
        <v>0</v>
      </c>
      <c r="I33" s="225">
        <v>0</v>
      </c>
      <c r="J33" s="225">
        <v>0</v>
      </c>
      <c r="K33" s="225">
        <v>3364456000</v>
      </c>
      <c r="L33" s="225">
        <v>3364456000</v>
      </c>
      <c r="M33" s="225">
        <v>0</v>
      </c>
      <c r="N33" s="225">
        <v>0</v>
      </c>
      <c r="O33" s="225">
        <v>0</v>
      </c>
      <c r="P33" s="225">
        <v>0</v>
      </c>
      <c r="Q33" s="225">
        <v>0</v>
      </c>
      <c r="R33" s="225">
        <v>0</v>
      </c>
      <c r="S33" s="225">
        <v>0</v>
      </c>
      <c r="T33" s="225">
        <v>0</v>
      </c>
      <c r="U33" s="225">
        <v>0</v>
      </c>
      <c r="V33" s="227">
        <f t="shared" si="3"/>
        <v>1</v>
      </c>
      <c r="W33" s="226" t="s">
        <v>1</v>
      </c>
      <c r="X33" s="226" t="s">
        <v>1</v>
      </c>
      <c r="Y33" s="216"/>
      <c r="Z33" s="226" t="s">
        <v>1</v>
      </c>
    </row>
    <row r="34" spans="2:26" ht="24.75" customHeight="1" x14ac:dyDescent="0.25">
      <c r="B34" s="223">
        <v>25</v>
      </c>
      <c r="C34" s="223" t="s">
        <v>302</v>
      </c>
      <c r="D34" s="224" t="s">
        <v>303</v>
      </c>
      <c r="E34" s="228">
        <v>349713100</v>
      </c>
      <c r="F34" s="228">
        <v>349713100</v>
      </c>
      <c r="G34" s="225">
        <v>0</v>
      </c>
      <c r="H34" s="225">
        <v>0</v>
      </c>
      <c r="I34" s="225">
        <v>0</v>
      </c>
      <c r="J34" s="225">
        <v>0</v>
      </c>
      <c r="K34" s="225">
        <v>285028000</v>
      </c>
      <c r="L34" s="225">
        <v>285028000</v>
      </c>
      <c r="M34" s="225">
        <v>0</v>
      </c>
      <c r="N34" s="225">
        <v>0</v>
      </c>
      <c r="O34" s="225">
        <v>0</v>
      </c>
      <c r="P34" s="225">
        <v>0</v>
      </c>
      <c r="Q34" s="225">
        <v>0</v>
      </c>
      <c r="R34" s="225">
        <v>0</v>
      </c>
      <c r="S34" s="225">
        <v>0</v>
      </c>
      <c r="T34" s="225">
        <v>0</v>
      </c>
      <c r="U34" s="225">
        <v>0</v>
      </c>
      <c r="V34" s="227">
        <f t="shared" si="3"/>
        <v>0.81503380914240842</v>
      </c>
      <c r="W34" s="226" t="s">
        <v>1</v>
      </c>
      <c r="X34" s="226" t="s">
        <v>1</v>
      </c>
      <c r="Y34" s="216"/>
      <c r="Z34" s="226" t="s">
        <v>1</v>
      </c>
    </row>
    <row r="35" spans="2:26" ht="36.75" customHeight="1" x14ac:dyDescent="0.25">
      <c r="B35" s="223">
        <v>26</v>
      </c>
      <c r="C35" s="223" t="s">
        <v>304</v>
      </c>
      <c r="D35" s="224" t="s">
        <v>305</v>
      </c>
      <c r="E35" s="228">
        <v>979207000</v>
      </c>
      <c r="F35" s="228">
        <v>979207000</v>
      </c>
      <c r="G35" s="225">
        <v>0</v>
      </c>
      <c r="H35" s="225">
        <v>0</v>
      </c>
      <c r="I35" s="225">
        <v>0</v>
      </c>
      <c r="J35" s="225">
        <v>0</v>
      </c>
      <c r="K35" s="225">
        <v>979207000</v>
      </c>
      <c r="L35" s="225">
        <v>979207000</v>
      </c>
      <c r="M35" s="225">
        <v>0</v>
      </c>
      <c r="N35" s="225">
        <v>0</v>
      </c>
      <c r="O35" s="225">
        <v>0</v>
      </c>
      <c r="P35" s="225">
        <v>0</v>
      </c>
      <c r="Q35" s="225">
        <v>0</v>
      </c>
      <c r="R35" s="225">
        <v>0</v>
      </c>
      <c r="S35" s="225">
        <v>0</v>
      </c>
      <c r="T35" s="225">
        <v>0</v>
      </c>
      <c r="U35" s="225">
        <v>0</v>
      </c>
      <c r="V35" s="227">
        <f t="shared" si="3"/>
        <v>1</v>
      </c>
      <c r="W35" s="226" t="s">
        <v>1</v>
      </c>
      <c r="X35" s="226" t="s">
        <v>1</v>
      </c>
      <c r="Y35" s="216"/>
      <c r="Z35" s="226" t="s">
        <v>1</v>
      </c>
    </row>
    <row r="36" spans="2:26" ht="51" customHeight="1" x14ac:dyDescent="0.25">
      <c r="B36" s="223">
        <v>27</v>
      </c>
      <c r="C36" s="223" t="s">
        <v>306</v>
      </c>
      <c r="D36" s="224" t="s">
        <v>307</v>
      </c>
      <c r="E36" s="228">
        <v>104575000</v>
      </c>
      <c r="F36" s="228">
        <v>104575000</v>
      </c>
      <c r="G36" s="225">
        <v>0</v>
      </c>
      <c r="H36" s="225">
        <v>0</v>
      </c>
      <c r="I36" s="225">
        <v>0</v>
      </c>
      <c r="J36" s="225">
        <v>0</v>
      </c>
      <c r="K36" s="225">
        <v>104575000</v>
      </c>
      <c r="L36" s="225">
        <v>104575000</v>
      </c>
      <c r="M36" s="225">
        <v>0</v>
      </c>
      <c r="N36" s="225">
        <v>0</v>
      </c>
      <c r="O36" s="225">
        <v>0</v>
      </c>
      <c r="P36" s="225">
        <v>0</v>
      </c>
      <c r="Q36" s="225">
        <v>0</v>
      </c>
      <c r="R36" s="225">
        <v>0</v>
      </c>
      <c r="S36" s="225">
        <v>0</v>
      </c>
      <c r="T36" s="225">
        <v>0</v>
      </c>
      <c r="U36" s="225">
        <v>0</v>
      </c>
      <c r="V36" s="227">
        <f t="shared" si="3"/>
        <v>1</v>
      </c>
      <c r="W36" s="226" t="s">
        <v>1</v>
      </c>
      <c r="X36" s="226" t="s">
        <v>1</v>
      </c>
      <c r="Y36" s="216"/>
      <c r="Z36" s="226" t="s">
        <v>1</v>
      </c>
    </row>
    <row r="37" spans="2:26" ht="22.5" x14ac:dyDescent="0.25">
      <c r="B37" s="223">
        <v>28</v>
      </c>
      <c r="C37" s="223" t="s">
        <v>308</v>
      </c>
      <c r="D37" s="224" t="s">
        <v>309</v>
      </c>
      <c r="E37" s="228">
        <v>3643381000</v>
      </c>
      <c r="F37" s="228">
        <v>3643381000</v>
      </c>
      <c r="G37" s="225">
        <v>0</v>
      </c>
      <c r="H37" s="225">
        <v>0</v>
      </c>
      <c r="I37" s="225">
        <v>0</v>
      </c>
      <c r="J37" s="225">
        <v>0</v>
      </c>
      <c r="K37" s="225">
        <v>3642509000</v>
      </c>
      <c r="L37" s="225">
        <v>3642509000</v>
      </c>
      <c r="M37" s="225">
        <v>0</v>
      </c>
      <c r="N37" s="225">
        <v>0</v>
      </c>
      <c r="O37" s="225">
        <v>0</v>
      </c>
      <c r="P37" s="225">
        <v>0</v>
      </c>
      <c r="Q37" s="225">
        <v>0</v>
      </c>
      <c r="R37" s="225">
        <v>0</v>
      </c>
      <c r="S37" s="225">
        <v>0</v>
      </c>
      <c r="T37" s="225">
        <v>0</v>
      </c>
      <c r="U37" s="225">
        <v>0</v>
      </c>
      <c r="V37" s="227">
        <f t="shared" si="3"/>
        <v>0.99976066186874224</v>
      </c>
      <c r="W37" s="226" t="s">
        <v>1</v>
      </c>
      <c r="X37" s="226" t="s">
        <v>1</v>
      </c>
      <c r="Y37" s="216"/>
      <c r="Z37" s="226" t="s">
        <v>1</v>
      </c>
    </row>
    <row r="38" spans="2:26" ht="22.5" x14ac:dyDescent="0.25">
      <c r="B38" s="223">
        <v>29</v>
      </c>
      <c r="C38" s="223" t="s">
        <v>310</v>
      </c>
      <c r="D38" s="224" t="s">
        <v>311</v>
      </c>
      <c r="E38" s="228">
        <v>600777000</v>
      </c>
      <c r="F38" s="228">
        <v>600777000</v>
      </c>
      <c r="G38" s="225">
        <v>0</v>
      </c>
      <c r="H38" s="225">
        <v>0</v>
      </c>
      <c r="I38" s="225">
        <v>0</v>
      </c>
      <c r="J38" s="225">
        <v>0</v>
      </c>
      <c r="K38" s="225">
        <v>600777000</v>
      </c>
      <c r="L38" s="225">
        <v>600777000</v>
      </c>
      <c r="M38" s="225">
        <v>0</v>
      </c>
      <c r="N38" s="225">
        <v>0</v>
      </c>
      <c r="O38" s="225">
        <v>0</v>
      </c>
      <c r="P38" s="225">
        <v>0</v>
      </c>
      <c r="Q38" s="225">
        <v>0</v>
      </c>
      <c r="R38" s="225">
        <v>0</v>
      </c>
      <c r="S38" s="225">
        <v>0</v>
      </c>
      <c r="T38" s="225">
        <v>0</v>
      </c>
      <c r="U38" s="225">
        <v>0</v>
      </c>
      <c r="V38" s="227">
        <f t="shared" si="3"/>
        <v>1</v>
      </c>
      <c r="W38" s="226" t="s">
        <v>1</v>
      </c>
      <c r="X38" s="226" t="s">
        <v>1</v>
      </c>
      <c r="Y38" s="216"/>
      <c r="Z38" s="226" t="s">
        <v>1</v>
      </c>
    </row>
    <row r="39" spans="2:26" ht="31.5" customHeight="1" x14ac:dyDescent="0.25">
      <c r="B39" s="223">
        <v>30</v>
      </c>
      <c r="C39" s="223" t="s">
        <v>312</v>
      </c>
      <c r="D39" s="224" t="s">
        <v>313</v>
      </c>
      <c r="E39" s="228">
        <v>0</v>
      </c>
      <c r="F39" s="228">
        <v>0</v>
      </c>
      <c r="G39" s="225">
        <v>0</v>
      </c>
      <c r="H39" s="225">
        <v>0</v>
      </c>
      <c r="I39" s="225">
        <v>0</v>
      </c>
      <c r="J39" s="225">
        <v>0</v>
      </c>
      <c r="K39" s="225">
        <v>0</v>
      </c>
      <c r="L39" s="225">
        <v>0</v>
      </c>
      <c r="M39" s="225">
        <v>0</v>
      </c>
      <c r="N39" s="225">
        <v>0</v>
      </c>
      <c r="O39" s="225">
        <v>0</v>
      </c>
      <c r="P39" s="225">
        <v>0</v>
      </c>
      <c r="Q39" s="225">
        <v>0</v>
      </c>
      <c r="R39" s="225">
        <v>0</v>
      </c>
      <c r="S39" s="225">
        <v>0</v>
      </c>
      <c r="T39" s="225">
        <v>0</v>
      </c>
      <c r="U39" s="225">
        <v>0</v>
      </c>
      <c r="V39" s="227"/>
      <c r="W39" s="226" t="s">
        <v>1</v>
      </c>
      <c r="X39" s="226" t="s">
        <v>1</v>
      </c>
      <c r="Y39" s="216"/>
      <c r="Z39" s="226" t="s">
        <v>1</v>
      </c>
    </row>
    <row r="40" spans="2:26" ht="31.5" customHeight="1" x14ac:dyDescent="0.25">
      <c r="B40" s="223">
        <v>31</v>
      </c>
      <c r="C40" s="223" t="s">
        <v>314</v>
      </c>
      <c r="D40" s="224" t="s">
        <v>315</v>
      </c>
      <c r="E40" s="228">
        <v>3526966000</v>
      </c>
      <c r="F40" s="228">
        <v>3526966000</v>
      </c>
      <c r="G40" s="225">
        <v>0</v>
      </c>
      <c r="H40" s="225">
        <v>0</v>
      </c>
      <c r="I40" s="225">
        <v>0</v>
      </c>
      <c r="J40" s="225">
        <v>0</v>
      </c>
      <c r="K40" s="225">
        <v>2568151000</v>
      </c>
      <c r="L40" s="225">
        <v>2568151000</v>
      </c>
      <c r="M40" s="225">
        <v>0</v>
      </c>
      <c r="N40" s="225">
        <v>0</v>
      </c>
      <c r="O40" s="225">
        <v>0</v>
      </c>
      <c r="P40" s="225">
        <v>0</v>
      </c>
      <c r="Q40" s="225">
        <v>0</v>
      </c>
      <c r="R40" s="225">
        <v>0</v>
      </c>
      <c r="S40" s="225">
        <v>0</v>
      </c>
      <c r="T40" s="225">
        <v>0</v>
      </c>
      <c r="U40" s="225">
        <v>0</v>
      </c>
      <c r="V40" s="227">
        <f t="shared" si="3"/>
        <v>0.72814736518582823</v>
      </c>
      <c r="W40" s="226" t="s">
        <v>1</v>
      </c>
      <c r="X40" s="226" t="s">
        <v>1</v>
      </c>
      <c r="Y40" s="216"/>
      <c r="Z40" s="226" t="s">
        <v>1</v>
      </c>
    </row>
    <row r="41" spans="2:26" ht="18" customHeight="1" x14ac:dyDescent="0.25">
      <c r="B41" s="223">
        <v>32</v>
      </c>
      <c r="C41" s="223" t="s">
        <v>316</v>
      </c>
      <c r="D41" s="224" t="s">
        <v>317</v>
      </c>
      <c r="E41" s="228">
        <v>6054836000</v>
      </c>
      <c r="F41" s="228">
        <v>6054836000</v>
      </c>
      <c r="G41" s="225">
        <v>0</v>
      </c>
      <c r="H41" s="225">
        <v>0</v>
      </c>
      <c r="I41" s="225">
        <v>0</v>
      </c>
      <c r="J41" s="225">
        <v>0</v>
      </c>
      <c r="K41" s="225">
        <v>5859354000</v>
      </c>
      <c r="L41" s="225">
        <v>5859354000</v>
      </c>
      <c r="M41" s="225">
        <v>0</v>
      </c>
      <c r="N41" s="225">
        <v>0</v>
      </c>
      <c r="O41" s="225">
        <v>0</v>
      </c>
      <c r="P41" s="225">
        <v>0</v>
      </c>
      <c r="Q41" s="225">
        <v>0</v>
      </c>
      <c r="R41" s="225">
        <v>0</v>
      </c>
      <c r="S41" s="225">
        <v>0</v>
      </c>
      <c r="T41" s="225">
        <v>0</v>
      </c>
      <c r="U41" s="225">
        <v>0</v>
      </c>
      <c r="V41" s="227">
        <f t="shared" si="3"/>
        <v>0.96771473248821271</v>
      </c>
      <c r="W41" s="226" t="s">
        <v>1</v>
      </c>
      <c r="X41" s="226" t="s">
        <v>1</v>
      </c>
      <c r="Y41" s="216"/>
      <c r="Z41" s="226" t="s">
        <v>1</v>
      </c>
    </row>
    <row r="42" spans="2:26" ht="41.25" customHeight="1" x14ac:dyDescent="0.25">
      <c r="B42" s="223">
        <v>33</v>
      </c>
      <c r="C42" s="223" t="s">
        <v>318</v>
      </c>
      <c r="D42" s="224" t="s">
        <v>319</v>
      </c>
      <c r="E42" s="228">
        <v>121419973</v>
      </c>
      <c r="F42" s="228">
        <v>121419973</v>
      </c>
      <c r="G42" s="225">
        <v>0</v>
      </c>
      <c r="H42" s="225">
        <v>0</v>
      </c>
      <c r="I42" s="225">
        <v>0</v>
      </c>
      <c r="J42" s="225">
        <v>0</v>
      </c>
      <c r="K42" s="225">
        <v>121419973</v>
      </c>
      <c r="L42" s="225">
        <v>121419973</v>
      </c>
      <c r="M42" s="225">
        <v>0</v>
      </c>
      <c r="N42" s="225">
        <v>0</v>
      </c>
      <c r="O42" s="225">
        <v>0</v>
      </c>
      <c r="P42" s="225">
        <v>0</v>
      </c>
      <c r="Q42" s="225">
        <v>0</v>
      </c>
      <c r="R42" s="225">
        <v>0</v>
      </c>
      <c r="S42" s="225">
        <v>0</v>
      </c>
      <c r="T42" s="225">
        <v>0</v>
      </c>
      <c r="U42" s="225">
        <v>0</v>
      </c>
      <c r="V42" s="227">
        <f t="shared" si="3"/>
        <v>1</v>
      </c>
      <c r="W42" s="226" t="s">
        <v>1</v>
      </c>
      <c r="X42" s="226" t="s">
        <v>1</v>
      </c>
      <c r="Y42" s="216"/>
      <c r="Z42" s="226" t="s">
        <v>1</v>
      </c>
    </row>
    <row r="43" spans="2:26" ht="33.75" x14ac:dyDescent="0.25">
      <c r="B43" s="223">
        <v>34</v>
      </c>
      <c r="C43" s="223" t="s">
        <v>320</v>
      </c>
      <c r="D43" s="224" t="s">
        <v>321</v>
      </c>
      <c r="E43" s="228">
        <v>0</v>
      </c>
      <c r="F43" s="228">
        <v>0</v>
      </c>
      <c r="G43" s="225">
        <v>0</v>
      </c>
      <c r="H43" s="225">
        <v>0</v>
      </c>
      <c r="I43" s="225">
        <v>0</v>
      </c>
      <c r="J43" s="225">
        <v>0</v>
      </c>
      <c r="K43" s="225">
        <v>2000000000</v>
      </c>
      <c r="L43" s="225">
        <v>2000000000</v>
      </c>
      <c r="M43" s="225">
        <v>0</v>
      </c>
      <c r="N43" s="225">
        <v>0</v>
      </c>
      <c r="O43" s="225">
        <v>0</v>
      </c>
      <c r="P43" s="225">
        <v>0</v>
      </c>
      <c r="Q43" s="225">
        <v>0</v>
      </c>
      <c r="R43" s="225">
        <v>0</v>
      </c>
      <c r="S43" s="225">
        <v>0</v>
      </c>
      <c r="T43" s="225">
        <v>0</v>
      </c>
      <c r="U43" s="225">
        <v>0</v>
      </c>
      <c r="V43" s="227"/>
      <c r="W43" s="226" t="s">
        <v>1</v>
      </c>
      <c r="X43" s="226" t="s">
        <v>1</v>
      </c>
      <c r="Y43" s="216"/>
      <c r="Z43" s="226" t="s">
        <v>1</v>
      </c>
    </row>
    <row r="44" spans="2:26" ht="22.5" x14ac:dyDescent="0.25">
      <c r="B44" s="223">
        <v>35</v>
      </c>
      <c r="C44" s="223" t="s">
        <v>322</v>
      </c>
      <c r="D44" s="224" t="s">
        <v>323</v>
      </c>
      <c r="E44" s="228">
        <v>3699715345</v>
      </c>
      <c r="F44" s="228">
        <v>3699715345</v>
      </c>
      <c r="G44" s="225">
        <v>0</v>
      </c>
      <c r="H44" s="225">
        <v>0</v>
      </c>
      <c r="I44" s="225">
        <v>0</v>
      </c>
      <c r="J44" s="225">
        <v>0</v>
      </c>
      <c r="K44" s="225">
        <v>3699715345</v>
      </c>
      <c r="L44" s="225">
        <v>3699715345</v>
      </c>
      <c r="M44" s="225">
        <v>0</v>
      </c>
      <c r="N44" s="225">
        <v>0</v>
      </c>
      <c r="O44" s="225">
        <v>0</v>
      </c>
      <c r="P44" s="225">
        <v>0</v>
      </c>
      <c r="Q44" s="225">
        <v>0</v>
      </c>
      <c r="R44" s="225">
        <v>0</v>
      </c>
      <c r="S44" s="225">
        <v>0</v>
      </c>
      <c r="T44" s="225">
        <v>0</v>
      </c>
      <c r="U44" s="225">
        <v>0</v>
      </c>
      <c r="V44" s="227">
        <f t="shared" si="3"/>
        <v>1</v>
      </c>
      <c r="W44" s="226" t="s">
        <v>1</v>
      </c>
      <c r="X44" s="226" t="s">
        <v>1</v>
      </c>
      <c r="Y44" s="216"/>
      <c r="Z44" s="226" t="s">
        <v>1</v>
      </c>
    </row>
    <row r="45" spans="2:26" ht="18" customHeight="1" x14ac:dyDescent="0.25">
      <c r="B45" s="223">
        <v>36</v>
      </c>
      <c r="C45" s="223" t="s">
        <v>324</v>
      </c>
      <c r="D45" s="224" t="s">
        <v>325</v>
      </c>
      <c r="E45" s="228">
        <v>334529000</v>
      </c>
      <c r="F45" s="228">
        <v>334529000</v>
      </c>
      <c r="G45" s="225">
        <v>0</v>
      </c>
      <c r="H45" s="225">
        <v>0</v>
      </c>
      <c r="I45" s="225">
        <v>0</v>
      </c>
      <c r="J45" s="225">
        <v>0</v>
      </c>
      <c r="K45" s="225">
        <v>334529000</v>
      </c>
      <c r="L45" s="225">
        <v>334529000</v>
      </c>
      <c r="M45" s="225">
        <v>0</v>
      </c>
      <c r="N45" s="225">
        <v>0</v>
      </c>
      <c r="O45" s="225">
        <v>0</v>
      </c>
      <c r="P45" s="225">
        <v>0</v>
      </c>
      <c r="Q45" s="225">
        <v>0</v>
      </c>
      <c r="R45" s="225">
        <v>0</v>
      </c>
      <c r="S45" s="225">
        <v>0</v>
      </c>
      <c r="T45" s="225">
        <v>0</v>
      </c>
      <c r="U45" s="225">
        <v>0</v>
      </c>
      <c r="V45" s="227">
        <f t="shared" si="3"/>
        <v>1</v>
      </c>
      <c r="W45" s="226" t="s">
        <v>1</v>
      </c>
      <c r="X45" s="226" t="s">
        <v>1</v>
      </c>
      <c r="Y45" s="216"/>
      <c r="Z45" s="226" t="s">
        <v>1</v>
      </c>
    </row>
    <row r="46" spans="2:26" x14ac:dyDescent="0.25">
      <c r="B46" s="223">
        <v>37</v>
      </c>
      <c r="C46" s="223" t="s">
        <v>326</v>
      </c>
      <c r="D46" s="224" t="s">
        <v>327</v>
      </c>
      <c r="E46" s="228">
        <v>827715363</v>
      </c>
      <c r="F46" s="228">
        <v>827715363</v>
      </c>
      <c r="G46" s="225">
        <v>0</v>
      </c>
      <c r="H46" s="225">
        <v>0</v>
      </c>
      <c r="I46" s="225">
        <v>0</v>
      </c>
      <c r="J46" s="225">
        <v>0</v>
      </c>
      <c r="K46" s="225">
        <v>827203727</v>
      </c>
      <c r="L46" s="225">
        <v>827203727</v>
      </c>
      <c r="M46" s="225">
        <v>0</v>
      </c>
      <c r="N46" s="225">
        <v>0</v>
      </c>
      <c r="O46" s="225">
        <v>0</v>
      </c>
      <c r="P46" s="225">
        <v>0</v>
      </c>
      <c r="Q46" s="225">
        <v>0</v>
      </c>
      <c r="R46" s="225">
        <v>0</v>
      </c>
      <c r="S46" s="225">
        <v>0</v>
      </c>
      <c r="T46" s="225">
        <v>0</v>
      </c>
      <c r="U46" s="225">
        <v>0</v>
      </c>
      <c r="V46" s="227">
        <f t="shared" si="3"/>
        <v>0.99938186963433229</v>
      </c>
      <c r="W46" s="226" t="s">
        <v>1</v>
      </c>
      <c r="X46" s="226" t="s">
        <v>1</v>
      </c>
      <c r="Y46" s="216"/>
      <c r="Z46" s="226" t="s">
        <v>1</v>
      </c>
    </row>
    <row r="47" spans="2:26" ht="22.5" x14ac:dyDescent="0.25">
      <c r="B47" s="223">
        <v>38</v>
      </c>
      <c r="C47" s="223" t="s">
        <v>328</v>
      </c>
      <c r="D47" s="224" t="s">
        <v>329</v>
      </c>
      <c r="E47" s="228">
        <v>55492101037</v>
      </c>
      <c r="F47" s="228">
        <v>55492101037</v>
      </c>
      <c r="G47" s="225">
        <v>0</v>
      </c>
      <c r="H47" s="225">
        <v>0</v>
      </c>
      <c r="I47" s="225">
        <v>0</v>
      </c>
      <c r="J47" s="225">
        <v>0</v>
      </c>
      <c r="K47" s="225">
        <v>55492101036</v>
      </c>
      <c r="L47" s="225">
        <v>55492101036</v>
      </c>
      <c r="M47" s="225">
        <v>0</v>
      </c>
      <c r="N47" s="225">
        <v>0</v>
      </c>
      <c r="O47" s="225">
        <v>0</v>
      </c>
      <c r="P47" s="225">
        <v>0</v>
      </c>
      <c r="Q47" s="225">
        <v>0</v>
      </c>
      <c r="R47" s="225">
        <v>0</v>
      </c>
      <c r="S47" s="225">
        <v>0</v>
      </c>
      <c r="T47" s="225">
        <v>0</v>
      </c>
      <c r="U47" s="225">
        <v>0</v>
      </c>
      <c r="V47" s="227">
        <f t="shared" si="3"/>
        <v>0.99999999998197941</v>
      </c>
      <c r="W47" s="226" t="s">
        <v>1</v>
      </c>
      <c r="X47" s="226" t="s">
        <v>1</v>
      </c>
      <c r="Y47" s="216"/>
      <c r="Z47" s="226" t="s">
        <v>1</v>
      </c>
    </row>
    <row r="48" spans="2:26" ht="22.5" x14ac:dyDescent="0.25">
      <c r="B48" s="223">
        <v>39</v>
      </c>
      <c r="C48" s="223" t="s">
        <v>330</v>
      </c>
      <c r="D48" s="224" t="s">
        <v>331</v>
      </c>
      <c r="E48" s="228">
        <v>40823000</v>
      </c>
      <c r="F48" s="228">
        <v>40823000</v>
      </c>
      <c r="G48" s="225">
        <v>0</v>
      </c>
      <c r="H48" s="225">
        <v>0</v>
      </c>
      <c r="I48" s="225">
        <v>0</v>
      </c>
      <c r="J48" s="225">
        <v>0</v>
      </c>
      <c r="K48" s="225">
        <v>40823000</v>
      </c>
      <c r="L48" s="225">
        <v>40823000</v>
      </c>
      <c r="M48" s="225">
        <v>0</v>
      </c>
      <c r="N48" s="225">
        <v>0</v>
      </c>
      <c r="O48" s="225">
        <v>0</v>
      </c>
      <c r="P48" s="225">
        <v>0</v>
      </c>
      <c r="Q48" s="225">
        <v>0</v>
      </c>
      <c r="R48" s="225">
        <v>0</v>
      </c>
      <c r="S48" s="225">
        <v>0</v>
      </c>
      <c r="T48" s="225">
        <v>0</v>
      </c>
      <c r="U48" s="225">
        <v>0</v>
      </c>
      <c r="V48" s="227">
        <f t="shared" si="3"/>
        <v>1</v>
      </c>
      <c r="W48" s="226" t="s">
        <v>1</v>
      </c>
      <c r="X48" s="226" t="s">
        <v>1</v>
      </c>
      <c r="Y48" s="216"/>
      <c r="Z48" s="226" t="s">
        <v>1</v>
      </c>
    </row>
    <row r="49" spans="2:26" ht="38.25" customHeight="1" x14ac:dyDescent="0.25">
      <c r="B49" s="223">
        <v>40</v>
      </c>
      <c r="C49" s="223" t="s">
        <v>332</v>
      </c>
      <c r="D49" s="224" t="s">
        <v>333</v>
      </c>
      <c r="E49" s="228">
        <v>714110000</v>
      </c>
      <c r="F49" s="228">
        <v>714110000</v>
      </c>
      <c r="G49" s="225">
        <v>0</v>
      </c>
      <c r="H49" s="225">
        <v>0</v>
      </c>
      <c r="I49" s="225">
        <v>0</v>
      </c>
      <c r="J49" s="225">
        <v>0</v>
      </c>
      <c r="K49" s="225">
        <v>397221337</v>
      </c>
      <c r="L49" s="225">
        <v>397221337</v>
      </c>
      <c r="M49" s="225">
        <v>0</v>
      </c>
      <c r="N49" s="225">
        <v>0</v>
      </c>
      <c r="O49" s="225">
        <v>0</v>
      </c>
      <c r="P49" s="225">
        <v>0</v>
      </c>
      <c r="Q49" s="225">
        <v>0</v>
      </c>
      <c r="R49" s="225">
        <v>0</v>
      </c>
      <c r="S49" s="225">
        <v>0</v>
      </c>
      <c r="T49" s="225">
        <v>0</v>
      </c>
      <c r="U49" s="225">
        <v>0</v>
      </c>
      <c r="V49" s="227">
        <f t="shared" si="3"/>
        <v>0.55624670849028857</v>
      </c>
      <c r="W49" s="226" t="s">
        <v>1</v>
      </c>
      <c r="X49" s="226" t="s">
        <v>1</v>
      </c>
      <c r="Y49" s="216"/>
      <c r="Z49" s="226" t="s">
        <v>1</v>
      </c>
    </row>
    <row r="50" spans="2:26" ht="33.75" x14ac:dyDescent="0.25">
      <c r="B50" s="223">
        <v>41</v>
      </c>
      <c r="C50" s="223" t="s">
        <v>334</v>
      </c>
      <c r="D50" s="224" t="s">
        <v>335</v>
      </c>
      <c r="E50" s="228">
        <v>1483565000</v>
      </c>
      <c r="F50" s="228">
        <v>1483565000</v>
      </c>
      <c r="G50" s="225">
        <v>0</v>
      </c>
      <c r="H50" s="225">
        <v>0</v>
      </c>
      <c r="I50" s="225">
        <v>0</v>
      </c>
      <c r="J50" s="225">
        <v>0</v>
      </c>
      <c r="K50" s="225">
        <v>1159520827</v>
      </c>
      <c r="L50" s="225">
        <v>1159520827</v>
      </c>
      <c r="M50" s="225">
        <v>0</v>
      </c>
      <c r="N50" s="225">
        <v>0</v>
      </c>
      <c r="O50" s="225">
        <v>0</v>
      </c>
      <c r="P50" s="225">
        <v>0</v>
      </c>
      <c r="Q50" s="225">
        <v>0</v>
      </c>
      <c r="R50" s="225">
        <v>0</v>
      </c>
      <c r="S50" s="225">
        <v>0</v>
      </c>
      <c r="T50" s="225">
        <v>0</v>
      </c>
      <c r="U50" s="225">
        <v>0</v>
      </c>
      <c r="V50" s="227">
        <f t="shared" si="3"/>
        <v>0.78157736735498617</v>
      </c>
      <c r="W50" s="226" t="s">
        <v>1</v>
      </c>
      <c r="X50" s="226" t="s">
        <v>1</v>
      </c>
      <c r="Y50" s="216"/>
      <c r="Z50" s="226" t="s">
        <v>1</v>
      </c>
    </row>
    <row r="51" spans="2:26" ht="33.75" x14ac:dyDescent="0.25">
      <c r="B51" s="223">
        <v>42</v>
      </c>
      <c r="C51" s="223" t="s">
        <v>336</v>
      </c>
      <c r="D51" s="224" t="s">
        <v>337</v>
      </c>
      <c r="E51" s="228">
        <v>1540000000</v>
      </c>
      <c r="F51" s="228">
        <v>1540000000</v>
      </c>
      <c r="G51" s="225">
        <v>0</v>
      </c>
      <c r="H51" s="225">
        <v>0</v>
      </c>
      <c r="I51" s="225">
        <v>0</v>
      </c>
      <c r="J51" s="225">
        <v>0</v>
      </c>
      <c r="K51" s="225">
        <v>2150644298</v>
      </c>
      <c r="L51" s="225">
        <v>2150644298</v>
      </c>
      <c r="M51" s="225">
        <v>0</v>
      </c>
      <c r="N51" s="225">
        <v>0</v>
      </c>
      <c r="O51" s="225">
        <v>0</v>
      </c>
      <c r="P51" s="225">
        <v>0</v>
      </c>
      <c r="Q51" s="225">
        <v>0</v>
      </c>
      <c r="R51" s="225">
        <v>0</v>
      </c>
      <c r="S51" s="225">
        <v>0</v>
      </c>
      <c r="T51" s="225">
        <v>0</v>
      </c>
      <c r="U51" s="225">
        <v>0</v>
      </c>
      <c r="V51" s="227">
        <f t="shared" si="3"/>
        <v>1.3965222714285714</v>
      </c>
      <c r="W51" s="226" t="s">
        <v>1</v>
      </c>
      <c r="X51" s="226" t="s">
        <v>1</v>
      </c>
      <c r="Y51" s="216"/>
      <c r="Z51" s="226" t="s">
        <v>1</v>
      </c>
    </row>
    <row r="52" spans="2:26" ht="33.75" x14ac:dyDescent="0.25">
      <c r="B52" s="223">
        <v>43</v>
      </c>
      <c r="C52" s="223" t="s">
        <v>338</v>
      </c>
      <c r="D52" s="224" t="s">
        <v>339</v>
      </c>
      <c r="E52" s="228">
        <v>0</v>
      </c>
      <c r="F52" s="228">
        <v>0</v>
      </c>
      <c r="G52" s="225">
        <v>0</v>
      </c>
      <c r="H52" s="225">
        <v>0</v>
      </c>
      <c r="I52" s="225">
        <v>0</v>
      </c>
      <c r="J52" s="225">
        <v>0</v>
      </c>
      <c r="K52" s="225">
        <v>2500000000</v>
      </c>
      <c r="L52" s="225">
        <v>2500000000</v>
      </c>
      <c r="M52" s="225">
        <v>0</v>
      </c>
      <c r="N52" s="225">
        <v>0</v>
      </c>
      <c r="O52" s="225">
        <v>0</v>
      </c>
      <c r="P52" s="225">
        <v>0</v>
      </c>
      <c r="Q52" s="225">
        <v>0</v>
      </c>
      <c r="R52" s="225">
        <v>0</v>
      </c>
      <c r="S52" s="225">
        <v>0</v>
      </c>
      <c r="T52" s="225">
        <v>0</v>
      </c>
      <c r="U52" s="225">
        <v>0</v>
      </c>
      <c r="V52" s="227"/>
      <c r="W52" s="226" t="s">
        <v>1</v>
      </c>
      <c r="X52" s="226" t="s">
        <v>1</v>
      </c>
      <c r="Y52" s="216"/>
      <c r="Z52" s="226" t="s">
        <v>1</v>
      </c>
    </row>
    <row r="53" spans="2:26" ht="33.75" x14ac:dyDescent="0.25">
      <c r="B53" s="223">
        <v>44</v>
      </c>
      <c r="C53" s="223" t="s">
        <v>340</v>
      </c>
      <c r="D53" s="224" t="s">
        <v>341</v>
      </c>
      <c r="E53" s="228">
        <v>1005650000</v>
      </c>
      <c r="F53" s="228">
        <v>1005650000</v>
      </c>
      <c r="G53" s="225">
        <v>0</v>
      </c>
      <c r="H53" s="225">
        <v>0</v>
      </c>
      <c r="I53" s="225">
        <v>0</v>
      </c>
      <c r="J53" s="225">
        <v>0</v>
      </c>
      <c r="K53" s="225">
        <v>1005654000</v>
      </c>
      <c r="L53" s="225">
        <v>1005654000</v>
      </c>
      <c r="M53" s="225">
        <v>0</v>
      </c>
      <c r="N53" s="225">
        <v>0</v>
      </c>
      <c r="O53" s="225">
        <v>0</v>
      </c>
      <c r="P53" s="225">
        <v>0</v>
      </c>
      <c r="Q53" s="225">
        <v>0</v>
      </c>
      <c r="R53" s="225">
        <v>0</v>
      </c>
      <c r="S53" s="225">
        <v>0</v>
      </c>
      <c r="T53" s="225">
        <v>0</v>
      </c>
      <c r="U53" s="225">
        <v>0</v>
      </c>
      <c r="V53" s="227">
        <f t="shared" si="3"/>
        <v>1.0000039775269727</v>
      </c>
      <c r="W53" s="226" t="s">
        <v>1</v>
      </c>
      <c r="X53" s="226" t="s">
        <v>1</v>
      </c>
      <c r="Y53" s="216"/>
      <c r="Z53" s="226" t="s">
        <v>1</v>
      </c>
    </row>
    <row r="54" spans="2:26" ht="30" customHeight="1" x14ac:dyDescent="0.25">
      <c r="B54" s="223">
        <v>45</v>
      </c>
      <c r="C54" s="223" t="s">
        <v>342</v>
      </c>
      <c r="D54" s="224" t="s">
        <v>343</v>
      </c>
      <c r="E54" s="228">
        <v>631049883</v>
      </c>
      <c r="F54" s="228">
        <v>631049883</v>
      </c>
      <c r="G54" s="225">
        <v>0</v>
      </c>
      <c r="H54" s="225">
        <v>0</v>
      </c>
      <c r="I54" s="225">
        <v>0</v>
      </c>
      <c r="J54" s="225">
        <v>0</v>
      </c>
      <c r="K54" s="225">
        <v>631049883</v>
      </c>
      <c r="L54" s="225">
        <v>631049883</v>
      </c>
      <c r="M54" s="225">
        <v>0</v>
      </c>
      <c r="N54" s="225">
        <v>0</v>
      </c>
      <c r="O54" s="225">
        <v>0</v>
      </c>
      <c r="P54" s="225">
        <v>0</v>
      </c>
      <c r="Q54" s="225">
        <v>0</v>
      </c>
      <c r="R54" s="225">
        <v>0</v>
      </c>
      <c r="S54" s="225">
        <v>0</v>
      </c>
      <c r="T54" s="225">
        <v>0</v>
      </c>
      <c r="U54" s="225">
        <v>0</v>
      </c>
      <c r="V54" s="227">
        <f t="shared" si="3"/>
        <v>1</v>
      </c>
      <c r="W54" s="226" t="s">
        <v>1</v>
      </c>
      <c r="X54" s="226" t="s">
        <v>1</v>
      </c>
      <c r="Y54" s="216"/>
      <c r="Z54" s="226" t="s">
        <v>1</v>
      </c>
    </row>
    <row r="55" spans="2:26" ht="22.5" x14ac:dyDescent="0.25">
      <c r="B55" s="223">
        <v>46</v>
      </c>
      <c r="C55" s="223" t="s">
        <v>344</v>
      </c>
      <c r="D55" s="224" t="s">
        <v>345</v>
      </c>
      <c r="E55" s="228">
        <v>16414267783</v>
      </c>
      <c r="F55" s="228">
        <v>16414267783</v>
      </c>
      <c r="G55" s="225">
        <v>0</v>
      </c>
      <c r="H55" s="225">
        <v>0</v>
      </c>
      <c r="I55" s="225">
        <v>0</v>
      </c>
      <c r="J55" s="225">
        <v>0</v>
      </c>
      <c r="K55" s="225">
        <v>16369312783</v>
      </c>
      <c r="L55" s="225">
        <v>16369312783</v>
      </c>
      <c r="M55" s="225">
        <v>0</v>
      </c>
      <c r="N55" s="225">
        <v>0</v>
      </c>
      <c r="O55" s="225">
        <v>0</v>
      </c>
      <c r="P55" s="225">
        <v>0</v>
      </c>
      <c r="Q55" s="225">
        <v>0</v>
      </c>
      <c r="R55" s="225">
        <v>0</v>
      </c>
      <c r="S55" s="225">
        <v>0</v>
      </c>
      <c r="T55" s="225">
        <v>0</v>
      </c>
      <c r="U55" s="225">
        <v>0</v>
      </c>
      <c r="V55" s="227">
        <f t="shared" si="3"/>
        <v>0.9972612241621549</v>
      </c>
      <c r="W55" s="226" t="s">
        <v>1</v>
      </c>
      <c r="X55" s="226" t="s">
        <v>1</v>
      </c>
      <c r="Y55" s="216"/>
      <c r="Z55" s="226" t="s">
        <v>1</v>
      </c>
    </row>
    <row r="56" spans="2:26" ht="18.75" customHeight="1" x14ac:dyDescent="0.25">
      <c r="B56" s="223">
        <v>47</v>
      </c>
      <c r="C56" s="223" t="s">
        <v>346</v>
      </c>
      <c r="D56" s="224" t="s">
        <v>347</v>
      </c>
      <c r="E56" s="228">
        <v>457870618</v>
      </c>
      <c r="F56" s="228">
        <v>457870618</v>
      </c>
      <c r="G56" s="225">
        <v>0</v>
      </c>
      <c r="H56" s="225">
        <v>0</v>
      </c>
      <c r="I56" s="225">
        <v>0</v>
      </c>
      <c r="J56" s="225">
        <v>0</v>
      </c>
      <c r="K56" s="225">
        <v>457870618</v>
      </c>
      <c r="L56" s="225">
        <v>457870618</v>
      </c>
      <c r="M56" s="225">
        <v>0</v>
      </c>
      <c r="N56" s="225">
        <v>0</v>
      </c>
      <c r="O56" s="225">
        <v>0</v>
      </c>
      <c r="P56" s="225">
        <v>0</v>
      </c>
      <c r="Q56" s="225">
        <v>0</v>
      </c>
      <c r="R56" s="225">
        <v>0</v>
      </c>
      <c r="S56" s="225">
        <v>0</v>
      </c>
      <c r="T56" s="225">
        <v>0</v>
      </c>
      <c r="U56" s="225">
        <v>0</v>
      </c>
      <c r="V56" s="227">
        <f t="shared" si="3"/>
        <v>1</v>
      </c>
      <c r="W56" s="226" t="s">
        <v>1</v>
      </c>
      <c r="X56" s="226" t="s">
        <v>1</v>
      </c>
      <c r="Y56" s="216"/>
      <c r="Z56" s="226" t="s">
        <v>1</v>
      </c>
    </row>
    <row r="57" spans="2:26" ht="22.5" x14ac:dyDescent="0.25">
      <c r="B57" s="223">
        <v>48</v>
      </c>
      <c r="C57" s="223" t="s">
        <v>348</v>
      </c>
      <c r="D57" s="224" t="s">
        <v>349</v>
      </c>
      <c r="E57" s="228">
        <v>8348340000</v>
      </c>
      <c r="F57" s="228">
        <v>8348340000</v>
      </c>
      <c r="G57" s="225">
        <v>0</v>
      </c>
      <c r="H57" s="225">
        <v>0</v>
      </c>
      <c r="I57" s="225">
        <v>0</v>
      </c>
      <c r="J57" s="225">
        <v>0</v>
      </c>
      <c r="K57" s="225">
        <v>8348340000</v>
      </c>
      <c r="L57" s="225">
        <v>8348340000</v>
      </c>
      <c r="M57" s="225">
        <v>0</v>
      </c>
      <c r="N57" s="225">
        <v>0</v>
      </c>
      <c r="O57" s="225">
        <v>0</v>
      </c>
      <c r="P57" s="225">
        <v>0</v>
      </c>
      <c r="Q57" s="225">
        <v>0</v>
      </c>
      <c r="R57" s="225">
        <v>0</v>
      </c>
      <c r="S57" s="225">
        <v>0</v>
      </c>
      <c r="T57" s="225">
        <v>0</v>
      </c>
      <c r="U57" s="225">
        <v>0</v>
      </c>
      <c r="V57" s="227">
        <f t="shared" si="3"/>
        <v>1</v>
      </c>
      <c r="W57" s="226" t="s">
        <v>1</v>
      </c>
      <c r="X57" s="226" t="s">
        <v>1</v>
      </c>
      <c r="Y57" s="216"/>
      <c r="Z57" s="226" t="s">
        <v>1</v>
      </c>
    </row>
    <row r="58" spans="2:26" ht="27" customHeight="1" x14ac:dyDescent="0.25">
      <c r="B58" s="223">
        <v>49</v>
      </c>
      <c r="C58" s="223" t="s">
        <v>350</v>
      </c>
      <c r="D58" s="224" t="s">
        <v>351</v>
      </c>
      <c r="E58" s="228">
        <v>128428000</v>
      </c>
      <c r="F58" s="228">
        <v>128428000</v>
      </c>
      <c r="G58" s="225">
        <v>0</v>
      </c>
      <c r="H58" s="225">
        <v>0</v>
      </c>
      <c r="I58" s="225">
        <v>0</v>
      </c>
      <c r="J58" s="225">
        <v>0</v>
      </c>
      <c r="K58" s="225">
        <v>128428000</v>
      </c>
      <c r="L58" s="225">
        <v>128428000</v>
      </c>
      <c r="M58" s="225">
        <v>0</v>
      </c>
      <c r="N58" s="225">
        <v>0</v>
      </c>
      <c r="O58" s="225">
        <v>0</v>
      </c>
      <c r="P58" s="225">
        <v>0</v>
      </c>
      <c r="Q58" s="225">
        <v>0</v>
      </c>
      <c r="R58" s="225">
        <v>0</v>
      </c>
      <c r="S58" s="225">
        <v>0</v>
      </c>
      <c r="T58" s="225">
        <v>0</v>
      </c>
      <c r="U58" s="225">
        <v>0</v>
      </c>
      <c r="V58" s="227">
        <f t="shared" si="3"/>
        <v>1</v>
      </c>
      <c r="W58" s="226" t="s">
        <v>1</v>
      </c>
      <c r="X58" s="226" t="s">
        <v>1</v>
      </c>
      <c r="Y58" s="216"/>
      <c r="Z58" s="226" t="s">
        <v>1</v>
      </c>
    </row>
    <row r="59" spans="2:26" ht="29.25" customHeight="1" x14ac:dyDescent="0.25">
      <c r="B59" s="223">
        <v>50</v>
      </c>
      <c r="C59" s="223" t="s">
        <v>352</v>
      </c>
      <c r="D59" s="224" t="s">
        <v>353</v>
      </c>
      <c r="E59" s="228">
        <v>2600000000</v>
      </c>
      <c r="F59" s="228">
        <v>2600000000</v>
      </c>
      <c r="G59" s="225">
        <v>0</v>
      </c>
      <c r="H59" s="225">
        <v>0</v>
      </c>
      <c r="I59" s="225">
        <v>0</v>
      </c>
      <c r="J59" s="225">
        <v>0</v>
      </c>
      <c r="K59" s="225">
        <v>2517853853</v>
      </c>
      <c r="L59" s="225">
        <v>2517853853</v>
      </c>
      <c r="M59" s="225">
        <v>0</v>
      </c>
      <c r="N59" s="225">
        <v>0</v>
      </c>
      <c r="O59" s="225">
        <v>0</v>
      </c>
      <c r="P59" s="225">
        <v>0</v>
      </c>
      <c r="Q59" s="225">
        <v>0</v>
      </c>
      <c r="R59" s="225">
        <v>0</v>
      </c>
      <c r="S59" s="225">
        <v>0</v>
      </c>
      <c r="T59" s="225">
        <v>0</v>
      </c>
      <c r="U59" s="225">
        <v>0</v>
      </c>
      <c r="V59" s="227">
        <f t="shared" si="3"/>
        <v>0.96840532807692303</v>
      </c>
      <c r="W59" s="226" t="s">
        <v>1</v>
      </c>
      <c r="X59" s="226" t="s">
        <v>1</v>
      </c>
      <c r="Y59" s="216"/>
      <c r="Z59" s="226" t="s">
        <v>1</v>
      </c>
    </row>
    <row r="60" spans="2:26" ht="22.5" x14ac:dyDescent="0.25">
      <c r="B60" s="223">
        <v>51</v>
      </c>
      <c r="C60" s="223" t="s">
        <v>354</v>
      </c>
      <c r="D60" s="224" t="s">
        <v>355</v>
      </c>
      <c r="E60" s="228">
        <v>9942876000</v>
      </c>
      <c r="F60" s="228">
        <v>9942876000</v>
      </c>
      <c r="G60" s="225">
        <v>0</v>
      </c>
      <c r="H60" s="225">
        <v>0</v>
      </c>
      <c r="I60" s="225">
        <v>0</v>
      </c>
      <c r="J60" s="225">
        <v>0</v>
      </c>
      <c r="K60" s="225">
        <v>9942876000</v>
      </c>
      <c r="L60" s="225">
        <v>9942876000</v>
      </c>
      <c r="M60" s="225">
        <v>0</v>
      </c>
      <c r="N60" s="225">
        <v>0</v>
      </c>
      <c r="O60" s="225">
        <v>0</v>
      </c>
      <c r="P60" s="225">
        <v>0</v>
      </c>
      <c r="Q60" s="225">
        <v>0</v>
      </c>
      <c r="R60" s="225">
        <v>0</v>
      </c>
      <c r="S60" s="225">
        <v>0</v>
      </c>
      <c r="T60" s="225">
        <v>0</v>
      </c>
      <c r="U60" s="225">
        <v>0</v>
      </c>
      <c r="V60" s="227">
        <f t="shared" si="3"/>
        <v>1</v>
      </c>
      <c r="W60" s="226" t="s">
        <v>1</v>
      </c>
      <c r="X60" s="226" t="s">
        <v>1</v>
      </c>
      <c r="Y60" s="216"/>
      <c r="Z60" s="226" t="s">
        <v>1</v>
      </c>
    </row>
    <row r="61" spans="2:26" ht="22.5" x14ac:dyDescent="0.25">
      <c r="B61" s="223">
        <v>52</v>
      </c>
      <c r="C61" s="223" t="s">
        <v>356</v>
      </c>
      <c r="D61" s="224" t="s">
        <v>357</v>
      </c>
      <c r="E61" s="228">
        <v>729475000</v>
      </c>
      <c r="F61" s="228">
        <v>729475000</v>
      </c>
      <c r="G61" s="225">
        <v>0</v>
      </c>
      <c r="H61" s="225">
        <v>0</v>
      </c>
      <c r="I61" s="225">
        <v>0</v>
      </c>
      <c r="J61" s="225">
        <v>0</v>
      </c>
      <c r="K61" s="225">
        <v>4441436198</v>
      </c>
      <c r="L61" s="225">
        <v>4441436198</v>
      </c>
      <c r="M61" s="225">
        <v>0</v>
      </c>
      <c r="N61" s="225">
        <v>0</v>
      </c>
      <c r="O61" s="225">
        <v>0</v>
      </c>
      <c r="P61" s="225">
        <v>0</v>
      </c>
      <c r="Q61" s="225">
        <v>0</v>
      </c>
      <c r="R61" s="225">
        <v>0</v>
      </c>
      <c r="S61" s="225">
        <v>0</v>
      </c>
      <c r="T61" s="225">
        <v>0</v>
      </c>
      <c r="U61" s="225">
        <v>0</v>
      </c>
      <c r="V61" s="227">
        <f t="shared" si="3"/>
        <v>6.0885379183659483</v>
      </c>
      <c r="W61" s="226" t="s">
        <v>1</v>
      </c>
      <c r="X61" s="226" t="s">
        <v>1</v>
      </c>
      <c r="Y61" s="216"/>
      <c r="Z61" s="226" t="s">
        <v>1</v>
      </c>
    </row>
    <row r="62" spans="2:26" x14ac:dyDescent="0.25">
      <c r="B62" s="223">
        <v>53</v>
      </c>
      <c r="C62" s="223" t="s">
        <v>358</v>
      </c>
      <c r="D62" s="224" t="s">
        <v>359</v>
      </c>
      <c r="E62" s="228">
        <v>608237000</v>
      </c>
      <c r="F62" s="228">
        <v>608237000</v>
      </c>
      <c r="G62" s="225">
        <v>0</v>
      </c>
      <c r="H62" s="225">
        <v>0</v>
      </c>
      <c r="I62" s="225">
        <v>0</v>
      </c>
      <c r="J62" s="225">
        <v>0</v>
      </c>
      <c r="K62" s="225">
        <v>605079000</v>
      </c>
      <c r="L62" s="225">
        <v>605079000</v>
      </c>
      <c r="M62" s="225">
        <v>0</v>
      </c>
      <c r="N62" s="225">
        <v>0</v>
      </c>
      <c r="O62" s="225">
        <v>0</v>
      </c>
      <c r="P62" s="225">
        <v>0</v>
      </c>
      <c r="Q62" s="225">
        <v>0</v>
      </c>
      <c r="R62" s="225">
        <v>0</v>
      </c>
      <c r="S62" s="225">
        <v>0</v>
      </c>
      <c r="T62" s="225">
        <v>0</v>
      </c>
      <c r="U62" s="225">
        <v>0</v>
      </c>
      <c r="V62" s="227">
        <f t="shared" si="3"/>
        <v>0.99480794492936142</v>
      </c>
      <c r="W62" s="226" t="s">
        <v>1</v>
      </c>
      <c r="X62" s="226" t="s">
        <v>1</v>
      </c>
      <c r="Y62" s="216"/>
      <c r="Z62" s="226" t="s">
        <v>1</v>
      </c>
    </row>
    <row r="63" spans="2:26" ht="22.5" x14ac:dyDescent="0.25">
      <c r="B63" s="223">
        <v>54</v>
      </c>
      <c r="C63" s="223" t="s">
        <v>360</v>
      </c>
      <c r="D63" s="224" t="s">
        <v>361</v>
      </c>
      <c r="E63" s="228">
        <v>6261523447</v>
      </c>
      <c r="F63" s="228">
        <v>6261523447</v>
      </c>
      <c r="G63" s="225">
        <v>0</v>
      </c>
      <c r="H63" s="225">
        <v>0</v>
      </c>
      <c r="I63" s="225">
        <v>0</v>
      </c>
      <c r="J63" s="225">
        <v>0</v>
      </c>
      <c r="K63" s="225">
        <v>6921837498</v>
      </c>
      <c r="L63" s="225">
        <v>6921837498</v>
      </c>
      <c r="M63" s="225">
        <v>0</v>
      </c>
      <c r="N63" s="225">
        <v>0</v>
      </c>
      <c r="O63" s="225">
        <v>0</v>
      </c>
      <c r="P63" s="225">
        <v>0</v>
      </c>
      <c r="Q63" s="225">
        <v>0</v>
      </c>
      <c r="R63" s="225">
        <v>0</v>
      </c>
      <c r="S63" s="225">
        <v>0</v>
      </c>
      <c r="T63" s="225">
        <v>0</v>
      </c>
      <c r="U63" s="225">
        <v>0</v>
      </c>
      <c r="V63" s="227">
        <f t="shared" si="3"/>
        <v>1.1054558138429342</v>
      </c>
      <c r="W63" s="226" t="s">
        <v>1</v>
      </c>
      <c r="X63" s="226" t="s">
        <v>1</v>
      </c>
      <c r="Y63" s="216"/>
      <c r="Z63" s="226" t="s">
        <v>1</v>
      </c>
    </row>
    <row r="64" spans="2:26" ht="39.75" customHeight="1" x14ac:dyDescent="0.25">
      <c r="B64" s="223">
        <v>55</v>
      </c>
      <c r="C64" s="223" t="s">
        <v>362</v>
      </c>
      <c r="D64" s="224" t="s">
        <v>363</v>
      </c>
      <c r="E64" s="228">
        <v>3656053509</v>
      </c>
      <c r="F64" s="228">
        <v>3656053509</v>
      </c>
      <c r="G64" s="225">
        <v>0</v>
      </c>
      <c r="H64" s="225">
        <v>0</v>
      </c>
      <c r="I64" s="225">
        <v>0</v>
      </c>
      <c r="J64" s="225">
        <v>0</v>
      </c>
      <c r="K64" s="225">
        <v>3637878455</v>
      </c>
      <c r="L64" s="225">
        <v>3637878455</v>
      </c>
      <c r="M64" s="225">
        <v>0</v>
      </c>
      <c r="N64" s="225">
        <v>0</v>
      </c>
      <c r="O64" s="225">
        <v>0</v>
      </c>
      <c r="P64" s="225">
        <v>0</v>
      </c>
      <c r="Q64" s="225">
        <v>0</v>
      </c>
      <c r="R64" s="225">
        <v>0</v>
      </c>
      <c r="S64" s="225">
        <v>0</v>
      </c>
      <c r="T64" s="225">
        <v>0</v>
      </c>
      <c r="U64" s="225">
        <v>0</v>
      </c>
      <c r="V64" s="227">
        <f t="shared" si="3"/>
        <v>0.99502877790074484</v>
      </c>
      <c r="W64" s="226" t="s">
        <v>1</v>
      </c>
      <c r="X64" s="226" t="s">
        <v>1</v>
      </c>
      <c r="Y64" s="216"/>
      <c r="Z64" s="226" t="s">
        <v>1</v>
      </c>
    </row>
    <row r="65" spans="2:26" ht="58.5" customHeight="1" x14ac:dyDescent="0.25">
      <c r="B65" s="223">
        <v>56</v>
      </c>
      <c r="C65" s="223" t="s">
        <v>364</v>
      </c>
      <c r="D65" s="224" t="s">
        <v>365</v>
      </c>
      <c r="E65" s="228">
        <v>6369510618</v>
      </c>
      <c r="F65" s="228">
        <v>6369510618</v>
      </c>
      <c r="G65" s="225">
        <v>0</v>
      </c>
      <c r="H65" s="225">
        <v>0</v>
      </c>
      <c r="I65" s="225">
        <v>0</v>
      </c>
      <c r="J65" s="225">
        <v>0</v>
      </c>
      <c r="K65" s="225">
        <v>5028128818</v>
      </c>
      <c r="L65" s="225">
        <v>5028128818</v>
      </c>
      <c r="M65" s="225">
        <v>0</v>
      </c>
      <c r="N65" s="225">
        <v>0</v>
      </c>
      <c r="O65" s="225">
        <v>0</v>
      </c>
      <c r="P65" s="225">
        <v>0</v>
      </c>
      <c r="Q65" s="225">
        <v>0</v>
      </c>
      <c r="R65" s="225">
        <v>0</v>
      </c>
      <c r="S65" s="225">
        <v>0</v>
      </c>
      <c r="T65" s="225">
        <v>0</v>
      </c>
      <c r="U65" s="225">
        <v>0</v>
      </c>
      <c r="V65" s="227">
        <f t="shared" si="3"/>
        <v>0.78940583029890787</v>
      </c>
      <c r="W65" s="226" t="s">
        <v>1</v>
      </c>
      <c r="X65" s="226" t="s">
        <v>1</v>
      </c>
      <c r="Y65" s="216"/>
      <c r="Z65" s="226" t="s">
        <v>1</v>
      </c>
    </row>
    <row r="66" spans="2:26" ht="63" customHeight="1" x14ac:dyDescent="0.25">
      <c r="B66" s="223">
        <v>57</v>
      </c>
      <c r="C66" s="223" t="s">
        <v>366</v>
      </c>
      <c r="D66" s="224" t="s">
        <v>367</v>
      </c>
      <c r="E66" s="228">
        <v>6593142042</v>
      </c>
      <c r="F66" s="228">
        <v>6593142042</v>
      </c>
      <c r="G66" s="225">
        <v>0</v>
      </c>
      <c r="H66" s="225">
        <v>0</v>
      </c>
      <c r="I66" s="225">
        <v>0</v>
      </c>
      <c r="J66" s="225">
        <v>0</v>
      </c>
      <c r="K66" s="225">
        <v>5855986163</v>
      </c>
      <c r="L66" s="225">
        <v>5855986163</v>
      </c>
      <c r="M66" s="225">
        <v>0</v>
      </c>
      <c r="N66" s="225">
        <v>0</v>
      </c>
      <c r="O66" s="225">
        <v>0</v>
      </c>
      <c r="P66" s="225">
        <v>0</v>
      </c>
      <c r="Q66" s="225">
        <v>0</v>
      </c>
      <c r="R66" s="225">
        <v>0</v>
      </c>
      <c r="S66" s="225">
        <v>0</v>
      </c>
      <c r="T66" s="225">
        <v>0</v>
      </c>
      <c r="U66" s="225">
        <v>0</v>
      </c>
      <c r="V66" s="227">
        <f t="shared" si="3"/>
        <v>0.88819353893725805</v>
      </c>
      <c r="W66" s="226" t="s">
        <v>1</v>
      </c>
      <c r="X66" s="226" t="s">
        <v>1</v>
      </c>
      <c r="Y66" s="216"/>
      <c r="Z66" s="226" t="s">
        <v>1</v>
      </c>
    </row>
    <row r="67" spans="2:26" ht="31.5" customHeight="1" x14ac:dyDescent="0.25">
      <c r="B67" s="223">
        <v>58</v>
      </c>
      <c r="C67" s="223" t="s">
        <v>368</v>
      </c>
      <c r="D67" s="224" t="s">
        <v>369</v>
      </c>
      <c r="E67" s="228">
        <v>0</v>
      </c>
      <c r="F67" s="228">
        <v>0</v>
      </c>
      <c r="G67" s="225">
        <v>0</v>
      </c>
      <c r="H67" s="225">
        <v>0</v>
      </c>
      <c r="I67" s="225">
        <v>0</v>
      </c>
      <c r="J67" s="225">
        <v>0</v>
      </c>
      <c r="K67" s="225">
        <v>3000000000</v>
      </c>
      <c r="L67" s="225">
        <v>3000000000</v>
      </c>
      <c r="M67" s="225">
        <v>0</v>
      </c>
      <c r="N67" s="225">
        <v>0</v>
      </c>
      <c r="O67" s="225">
        <v>0</v>
      </c>
      <c r="P67" s="225">
        <v>0</v>
      </c>
      <c r="Q67" s="225">
        <v>0</v>
      </c>
      <c r="R67" s="225">
        <v>0</v>
      </c>
      <c r="S67" s="225">
        <v>0</v>
      </c>
      <c r="T67" s="225">
        <v>0</v>
      </c>
      <c r="U67" s="225">
        <v>0</v>
      </c>
      <c r="V67" s="227"/>
      <c r="W67" s="226" t="s">
        <v>1</v>
      </c>
      <c r="X67" s="226" t="s">
        <v>1</v>
      </c>
      <c r="Y67" s="216"/>
      <c r="Z67" s="226" t="s">
        <v>1</v>
      </c>
    </row>
    <row r="68" spans="2:26" ht="37.5" customHeight="1" x14ac:dyDescent="0.25">
      <c r="B68" s="223">
        <v>59</v>
      </c>
      <c r="C68" s="223" t="s">
        <v>370</v>
      </c>
      <c r="D68" s="224" t="s">
        <v>371</v>
      </c>
      <c r="E68" s="228">
        <v>520000000</v>
      </c>
      <c r="F68" s="228">
        <v>520000000</v>
      </c>
      <c r="G68" s="225">
        <v>0</v>
      </c>
      <c r="H68" s="225">
        <v>0</v>
      </c>
      <c r="I68" s="225">
        <v>0</v>
      </c>
      <c r="J68" s="225">
        <v>0</v>
      </c>
      <c r="K68" s="225">
        <v>514691000</v>
      </c>
      <c r="L68" s="225">
        <v>514691000</v>
      </c>
      <c r="M68" s="225">
        <v>0</v>
      </c>
      <c r="N68" s="225">
        <v>0</v>
      </c>
      <c r="O68" s="225">
        <v>0</v>
      </c>
      <c r="P68" s="225">
        <v>0</v>
      </c>
      <c r="Q68" s="225">
        <v>0</v>
      </c>
      <c r="R68" s="225">
        <v>0</v>
      </c>
      <c r="S68" s="225">
        <v>0</v>
      </c>
      <c r="T68" s="225">
        <v>0</v>
      </c>
      <c r="U68" s="225">
        <v>0</v>
      </c>
      <c r="V68" s="227">
        <f t="shared" si="3"/>
        <v>0.9897903846153846</v>
      </c>
      <c r="W68" s="226" t="s">
        <v>1</v>
      </c>
      <c r="X68" s="226" t="s">
        <v>1</v>
      </c>
      <c r="Y68" s="216"/>
      <c r="Z68" s="226" t="s">
        <v>1</v>
      </c>
    </row>
    <row r="69" spans="2:26" ht="22.5" x14ac:dyDescent="0.25">
      <c r="B69" s="223">
        <v>60</v>
      </c>
      <c r="C69" s="223" t="s">
        <v>372</v>
      </c>
      <c r="D69" s="224" t="s">
        <v>373</v>
      </c>
      <c r="E69" s="228">
        <v>4500000000</v>
      </c>
      <c r="F69" s="228">
        <v>4500000000</v>
      </c>
      <c r="G69" s="225">
        <v>0</v>
      </c>
      <c r="H69" s="225">
        <v>0</v>
      </c>
      <c r="I69" s="225">
        <v>0</v>
      </c>
      <c r="J69" s="225">
        <v>0</v>
      </c>
      <c r="K69" s="225">
        <v>4430907473</v>
      </c>
      <c r="L69" s="225">
        <v>4430907473</v>
      </c>
      <c r="M69" s="225">
        <v>0</v>
      </c>
      <c r="N69" s="225">
        <v>0</v>
      </c>
      <c r="O69" s="225">
        <v>0</v>
      </c>
      <c r="P69" s="225">
        <v>0</v>
      </c>
      <c r="Q69" s="225">
        <v>0</v>
      </c>
      <c r="R69" s="225">
        <v>0</v>
      </c>
      <c r="S69" s="225">
        <v>0</v>
      </c>
      <c r="T69" s="225">
        <v>0</v>
      </c>
      <c r="U69" s="225">
        <v>0</v>
      </c>
      <c r="V69" s="227">
        <f t="shared" si="3"/>
        <v>0.98464610511111106</v>
      </c>
      <c r="W69" s="226" t="s">
        <v>1</v>
      </c>
      <c r="X69" s="226" t="s">
        <v>1</v>
      </c>
      <c r="Y69" s="216"/>
      <c r="Z69" s="226" t="s">
        <v>1</v>
      </c>
    </row>
    <row r="70" spans="2:26" ht="33.75" x14ac:dyDescent="0.25">
      <c r="B70" s="223">
        <v>61</v>
      </c>
      <c r="C70" s="223" t="s">
        <v>374</v>
      </c>
      <c r="D70" s="224" t="s">
        <v>375</v>
      </c>
      <c r="E70" s="228">
        <v>5975000000</v>
      </c>
      <c r="F70" s="228">
        <v>5975000000</v>
      </c>
      <c r="G70" s="225">
        <v>0</v>
      </c>
      <c r="H70" s="225">
        <v>0</v>
      </c>
      <c r="I70" s="225">
        <v>0</v>
      </c>
      <c r="J70" s="225">
        <v>0</v>
      </c>
      <c r="K70" s="225">
        <v>5563917893</v>
      </c>
      <c r="L70" s="225">
        <v>5563917893</v>
      </c>
      <c r="M70" s="225">
        <v>0</v>
      </c>
      <c r="N70" s="225">
        <v>0</v>
      </c>
      <c r="O70" s="225">
        <v>0</v>
      </c>
      <c r="P70" s="225">
        <v>0</v>
      </c>
      <c r="Q70" s="225">
        <v>0</v>
      </c>
      <c r="R70" s="225">
        <v>0</v>
      </c>
      <c r="S70" s="225">
        <v>0</v>
      </c>
      <c r="T70" s="225">
        <v>0</v>
      </c>
      <c r="U70" s="225">
        <v>0</v>
      </c>
      <c r="V70" s="227">
        <f t="shared" si="3"/>
        <v>0.93119964736401672</v>
      </c>
      <c r="W70" s="226" t="s">
        <v>1</v>
      </c>
      <c r="X70" s="226" t="s">
        <v>1</v>
      </c>
      <c r="Y70" s="216"/>
      <c r="Z70" s="226" t="s">
        <v>1</v>
      </c>
    </row>
    <row r="71" spans="2:26" ht="22.5" x14ac:dyDescent="0.25">
      <c r="B71" s="223">
        <v>62</v>
      </c>
      <c r="C71" s="223" t="s">
        <v>376</v>
      </c>
      <c r="D71" s="224" t="s">
        <v>377</v>
      </c>
      <c r="E71" s="228">
        <v>1704995036</v>
      </c>
      <c r="F71" s="228">
        <v>1704995036</v>
      </c>
      <c r="G71" s="225">
        <v>0</v>
      </c>
      <c r="H71" s="225">
        <v>0</v>
      </c>
      <c r="I71" s="225">
        <v>0</v>
      </c>
      <c r="J71" s="225">
        <v>0</v>
      </c>
      <c r="K71" s="225">
        <v>1515722372</v>
      </c>
      <c r="L71" s="225">
        <v>1515722372</v>
      </c>
      <c r="M71" s="225">
        <v>0</v>
      </c>
      <c r="N71" s="225">
        <v>0</v>
      </c>
      <c r="O71" s="225">
        <v>0</v>
      </c>
      <c r="P71" s="225">
        <v>0</v>
      </c>
      <c r="Q71" s="225">
        <v>0</v>
      </c>
      <c r="R71" s="225">
        <v>0</v>
      </c>
      <c r="S71" s="225">
        <v>0</v>
      </c>
      <c r="T71" s="225">
        <v>0</v>
      </c>
      <c r="U71" s="225">
        <v>0</v>
      </c>
      <c r="V71" s="227">
        <f t="shared" si="3"/>
        <v>0.88898931668209269</v>
      </c>
      <c r="W71" s="226" t="s">
        <v>1</v>
      </c>
      <c r="X71" s="226" t="s">
        <v>1</v>
      </c>
      <c r="Y71" s="216"/>
      <c r="Z71" s="226" t="s">
        <v>1</v>
      </c>
    </row>
    <row r="72" spans="2:26" ht="38.25" customHeight="1" x14ac:dyDescent="0.25">
      <c r="B72" s="223">
        <v>63</v>
      </c>
      <c r="C72" s="223" t="s">
        <v>378</v>
      </c>
      <c r="D72" s="224" t="s">
        <v>379</v>
      </c>
      <c r="E72" s="228">
        <v>2700000000</v>
      </c>
      <c r="F72" s="228">
        <v>2700000000</v>
      </c>
      <c r="G72" s="225">
        <v>0</v>
      </c>
      <c r="H72" s="225">
        <v>0</v>
      </c>
      <c r="I72" s="225">
        <v>0</v>
      </c>
      <c r="J72" s="225">
        <v>0</v>
      </c>
      <c r="K72" s="225">
        <v>2564750236</v>
      </c>
      <c r="L72" s="225">
        <v>2564750236</v>
      </c>
      <c r="M72" s="225">
        <v>0</v>
      </c>
      <c r="N72" s="225">
        <v>0</v>
      </c>
      <c r="O72" s="225">
        <v>0</v>
      </c>
      <c r="P72" s="225">
        <v>0</v>
      </c>
      <c r="Q72" s="225">
        <v>0</v>
      </c>
      <c r="R72" s="225">
        <v>0</v>
      </c>
      <c r="S72" s="225">
        <v>0</v>
      </c>
      <c r="T72" s="225">
        <v>0</v>
      </c>
      <c r="U72" s="225">
        <v>0</v>
      </c>
      <c r="V72" s="227">
        <f t="shared" si="3"/>
        <v>0.94990749481481485</v>
      </c>
      <c r="W72" s="226" t="s">
        <v>1</v>
      </c>
      <c r="X72" s="226" t="s">
        <v>1</v>
      </c>
      <c r="Y72" s="216"/>
      <c r="Z72" s="226" t="s">
        <v>1</v>
      </c>
    </row>
    <row r="73" spans="2:26" ht="38.25" customHeight="1" x14ac:dyDescent="0.25">
      <c r="B73" s="223">
        <v>64</v>
      </c>
      <c r="C73" s="223" t="s">
        <v>380</v>
      </c>
      <c r="D73" s="224" t="s">
        <v>381</v>
      </c>
      <c r="E73" s="228">
        <v>220000000</v>
      </c>
      <c r="F73" s="228">
        <v>220000000</v>
      </c>
      <c r="G73" s="225">
        <v>0</v>
      </c>
      <c r="H73" s="225">
        <v>0</v>
      </c>
      <c r="I73" s="225">
        <v>0</v>
      </c>
      <c r="J73" s="225">
        <v>0</v>
      </c>
      <c r="K73" s="225">
        <v>213055000</v>
      </c>
      <c r="L73" s="225">
        <v>213055000</v>
      </c>
      <c r="M73" s="225">
        <v>0</v>
      </c>
      <c r="N73" s="225">
        <v>0</v>
      </c>
      <c r="O73" s="225">
        <v>0</v>
      </c>
      <c r="P73" s="225">
        <v>0</v>
      </c>
      <c r="Q73" s="225">
        <v>0</v>
      </c>
      <c r="R73" s="225">
        <v>0</v>
      </c>
      <c r="S73" s="225">
        <v>0</v>
      </c>
      <c r="T73" s="225">
        <v>0</v>
      </c>
      <c r="U73" s="225">
        <v>0</v>
      </c>
      <c r="V73" s="227">
        <f t="shared" si="3"/>
        <v>0.96843181818181823</v>
      </c>
      <c r="W73" s="226" t="s">
        <v>1</v>
      </c>
      <c r="X73" s="226" t="s">
        <v>1</v>
      </c>
      <c r="Y73" s="216"/>
      <c r="Z73" s="226" t="s">
        <v>1</v>
      </c>
    </row>
    <row r="74" spans="2:26" x14ac:dyDescent="0.25">
      <c r="B74" s="223">
        <v>65</v>
      </c>
      <c r="C74" s="223" t="s">
        <v>382</v>
      </c>
      <c r="D74" s="224" t="s">
        <v>383</v>
      </c>
      <c r="E74" s="228">
        <v>570000000</v>
      </c>
      <c r="F74" s="228">
        <v>570000000</v>
      </c>
      <c r="G74" s="225">
        <v>0</v>
      </c>
      <c r="H74" s="225">
        <v>0</v>
      </c>
      <c r="I74" s="225">
        <v>0</v>
      </c>
      <c r="J74" s="225">
        <v>0</v>
      </c>
      <c r="K74" s="225">
        <v>570000000</v>
      </c>
      <c r="L74" s="225">
        <v>570000000</v>
      </c>
      <c r="M74" s="225">
        <v>0</v>
      </c>
      <c r="N74" s="225">
        <v>0</v>
      </c>
      <c r="O74" s="225">
        <v>0</v>
      </c>
      <c r="P74" s="225">
        <v>0</v>
      </c>
      <c r="Q74" s="225">
        <v>0</v>
      </c>
      <c r="R74" s="225">
        <v>0</v>
      </c>
      <c r="S74" s="225">
        <v>0</v>
      </c>
      <c r="T74" s="225">
        <v>0</v>
      </c>
      <c r="U74" s="225">
        <v>0</v>
      </c>
      <c r="V74" s="227">
        <f t="shared" si="3"/>
        <v>1</v>
      </c>
      <c r="W74" s="226" t="s">
        <v>1</v>
      </c>
      <c r="X74" s="226" t="s">
        <v>1</v>
      </c>
      <c r="Y74" s="216"/>
      <c r="Z74" s="226" t="s">
        <v>1</v>
      </c>
    </row>
    <row r="75" spans="2:26" ht="22.5" x14ac:dyDescent="0.25">
      <c r="B75" s="223">
        <v>66</v>
      </c>
      <c r="C75" s="223" t="s">
        <v>384</v>
      </c>
      <c r="D75" s="224" t="s">
        <v>385</v>
      </c>
      <c r="E75" s="228">
        <v>3464000000</v>
      </c>
      <c r="F75" s="228">
        <v>3464000000</v>
      </c>
      <c r="G75" s="225">
        <v>0</v>
      </c>
      <c r="H75" s="225">
        <v>0</v>
      </c>
      <c r="I75" s="225">
        <v>0</v>
      </c>
      <c r="J75" s="225">
        <v>0</v>
      </c>
      <c r="K75" s="225">
        <v>4664000000</v>
      </c>
      <c r="L75" s="225">
        <v>4664000000</v>
      </c>
      <c r="M75" s="225">
        <v>0</v>
      </c>
      <c r="N75" s="225">
        <v>0</v>
      </c>
      <c r="O75" s="225">
        <v>0</v>
      </c>
      <c r="P75" s="225">
        <v>0</v>
      </c>
      <c r="Q75" s="225">
        <v>0</v>
      </c>
      <c r="R75" s="225">
        <v>0</v>
      </c>
      <c r="S75" s="225">
        <v>0</v>
      </c>
      <c r="T75" s="225">
        <v>0</v>
      </c>
      <c r="U75" s="225">
        <v>0</v>
      </c>
      <c r="V75" s="227">
        <f t="shared" si="3"/>
        <v>1.3464203233256351</v>
      </c>
      <c r="W75" s="226" t="s">
        <v>1</v>
      </c>
      <c r="X75" s="226" t="s">
        <v>1</v>
      </c>
      <c r="Y75" s="216"/>
      <c r="Z75" s="226" t="s">
        <v>1</v>
      </c>
    </row>
    <row r="76" spans="2:26" ht="33.75" x14ac:dyDescent="0.25">
      <c r="B76" s="223">
        <v>67</v>
      </c>
      <c r="C76" s="223" t="s">
        <v>386</v>
      </c>
      <c r="D76" s="224" t="s">
        <v>387</v>
      </c>
      <c r="E76" s="228">
        <v>360000000</v>
      </c>
      <c r="F76" s="228">
        <v>360000000</v>
      </c>
      <c r="G76" s="225">
        <v>0</v>
      </c>
      <c r="H76" s="225">
        <v>0</v>
      </c>
      <c r="I76" s="225">
        <v>0</v>
      </c>
      <c r="J76" s="225">
        <v>0</v>
      </c>
      <c r="K76" s="225">
        <v>351040000</v>
      </c>
      <c r="L76" s="225">
        <v>351040000</v>
      </c>
      <c r="M76" s="225">
        <v>0</v>
      </c>
      <c r="N76" s="225">
        <v>0</v>
      </c>
      <c r="O76" s="225">
        <v>0</v>
      </c>
      <c r="P76" s="225">
        <v>0</v>
      </c>
      <c r="Q76" s="225">
        <v>0</v>
      </c>
      <c r="R76" s="225">
        <v>0</v>
      </c>
      <c r="S76" s="225">
        <v>0</v>
      </c>
      <c r="T76" s="225">
        <v>0</v>
      </c>
      <c r="U76" s="225">
        <v>0</v>
      </c>
      <c r="V76" s="227">
        <f t="shared" si="3"/>
        <v>0.97511111111111115</v>
      </c>
      <c r="W76" s="226" t="s">
        <v>1</v>
      </c>
      <c r="X76" s="226" t="s">
        <v>1</v>
      </c>
      <c r="Y76" s="216"/>
      <c r="Z76" s="226" t="s">
        <v>1</v>
      </c>
    </row>
    <row r="77" spans="2:26" ht="22.5" x14ac:dyDescent="0.25">
      <c r="B77" s="223">
        <v>68</v>
      </c>
      <c r="C77" s="223" t="s">
        <v>388</v>
      </c>
      <c r="D77" s="224" t="s">
        <v>389</v>
      </c>
      <c r="E77" s="228">
        <v>2580000000</v>
      </c>
      <c r="F77" s="228">
        <v>2580000000</v>
      </c>
      <c r="G77" s="225">
        <v>0</v>
      </c>
      <c r="H77" s="225">
        <v>0</v>
      </c>
      <c r="I77" s="225">
        <v>0</v>
      </c>
      <c r="J77" s="225">
        <v>0</v>
      </c>
      <c r="K77" s="225">
        <v>2545319418</v>
      </c>
      <c r="L77" s="225">
        <v>2545319418</v>
      </c>
      <c r="M77" s="225">
        <v>0</v>
      </c>
      <c r="N77" s="225">
        <v>0</v>
      </c>
      <c r="O77" s="225">
        <v>0</v>
      </c>
      <c r="P77" s="225">
        <v>0</v>
      </c>
      <c r="Q77" s="225">
        <v>0</v>
      </c>
      <c r="R77" s="225">
        <v>0</v>
      </c>
      <c r="S77" s="225">
        <v>0</v>
      </c>
      <c r="T77" s="225">
        <v>0</v>
      </c>
      <c r="U77" s="225">
        <v>0</v>
      </c>
      <c r="V77" s="227">
        <f t="shared" si="3"/>
        <v>0.98655791395348835</v>
      </c>
      <c r="W77" s="226" t="s">
        <v>1</v>
      </c>
      <c r="X77" s="226" t="s">
        <v>1</v>
      </c>
      <c r="Y77" s="216"/>
      <c r="Z77" s="226" t="s">
        <v>1</v>
      </c>
    </row>
    <row r="78" spans="2:26" ht="33.75" x14ac:dyDescent="0.25">
      <c r="B78" s="223">
        <v>69</v>
      </c>
      <c r="C78" s="223" t="s">
        <v>390</v>
      </c>
      <c r="D78" s="224" t="s">
        <v>391</v>
      </c>
      <c r="E78" s="228">
        <v>0</v>
      </c>
      <c r="F78" s="228">
        <v>0</v>
      </c>
      <c r="G78" s="225">
        <v>0</v>
      </c>
      <c r="H78" s="225">
        <v>0</v>
      </c>
      <c r="I78" s="225">
        <v>0</v>
      </c>
      <c r="J78" s="225">
        <v>0</v>
      </c>
      <c r="K78" s="225">
        <v>884352072</v>
      </c>
      <c r="L78" s="225">
        <v>884352072</v>
      </c>
      <c r="M78" s="225">
        <v>0</v>
      </c>
      <c r="N78" s="225">
        <v>0</v>
      </c>
      <c r="O78" s="225">
        <v>0</v>
      </c>
      <c r="P78" s="225">
        <v>0</v>
      </c>
      <c r="Q78" s="225">
        <v>0</v>
      </c>
      <c r="R78" s="225">
        <v>0</v>
      </c>
      <c r="S78" s="225">
        <v>0</v>
      </c>
      <c r="T78" s="225">
        <v>0</v>
      </c>
      <c r="U78" s="225">
        <v>0</v>
      </c>
      <c r="V78" s="227"/>
      <c r="W78" s="226" t="s">
        <v>1</v>
      </c>
      <c r="X78" s="226" t="s">
        <v>1</v>
      </c>
      <c r="Y78" s="216"/>
      <c r="Z78" s="226" t="s">
        <v>1</v>
      </c>
    </row>
    <row r="79" spans="2:26" ht="33.75" x14ac:dyDescent="0.25">
      <c r="B79" s="223">
        <v>70</v>
      </c>
      <c r="C79" s="223" t="s">
        <v>392</v>
      </c>
      <c r="D79" s="224" t="s">
        <v>393</v>
      </c>
      <c r="E79" s="228">
        <v>750000000</v>
      </c>
      <c r="F79" s="228">
        <v>750000000</v>
      </c>
      <c r="G79" s="225">
        <v>0</v>
      </c>
      <c r="H79" s="225">
        <v>0</v>
      </c>
      <c r="I79" s="225">
        <v>0</v>
      </c>
      <c r="J79" s="225">
        <v>0</v>
      </c>
      <c r="K79" s="225">
        <v>703846000</v>
      </c>
      <c r="L79" s="225">
        <v>703846000</v>
      </c>
      <c r="M79" s="225">
        <v>0</v>
      </c>
      <c r="N79" s="225">
        <v>0</v>
      </c>
      <c r="O79" s="225">
        <v>0</v>
      </c>
      <c r="P79" s="225">
        <v>0</v>
      </c>
      <c r="Q79" s="225">
        <v>0</v>
      </c>
      <c r="R79" s="225">
        <v>0</v>
      </c>
      <c r="S79" s="225">
        <v>0</v>
      </c>
      <c r="T79" s="225">
        <v>0</v>
      </c>
      <c r="U79" s="225">
        <v>0</v>
      </c>
      <c r="V79" s="227">
        <f t="shared" si="3"/>
        <v>0.93846133333333337</v>
      </c>
      <c r="W79" s="226" t="s">
        <v>1</v>
      </c>
      <c r="X79" s="226" t="s">
        <v>1</v>
      </c>
      <c r="Y79" s="216"/>
      <c r="Z79" s="226" t="s">
        <v>1</v>
      </c>
    </row>
    <row r="80" spans="2:26" ht="22.5" x14ac:dyDescent="0.25">
      <c r="B80" s="223">
        <v>71</v>
      </c>
      <c r="C80" s="223" t="s">
        <v>394</v>
      </c>
      <c r="D80" s="224" t="s">
        <v>395</v>
      </c>
      <c r="E80" s="228">
        <v>493663564</v>
      </c>
      <c r="F80" s="228">
        <v>493663564</v>
      </c>
      <c r="G80" s="225">
        <v>0</v>
      </c>
      <c r="H80" s="225">
        <v>0</v>
      </c>
      <c r="I80" s="225">
        <v>0</v>
      </c>
      <c r="J80" s="225">
        <v>0</v>
      </c>
      <c r="K80" s="225">
        <v>493663564</v>
      </c>
      <c r="L80" s="225">
        <v>493663564</v>
      </c>
      <c r="M80" s="225">
        <v>0</v>
      </c>
      <c r="N80" s="225">
        <v>0</v>
      </c>
      <c r="O80" s="225">
        <v>0</v>
      </c>
      <c r="P80" s="225">
        <v>0</v>
      </c>
      <c r="Q80" s="225">
        <v>0</v>
      </c>
      <c r="R80" s="225">
        <v>0</v>
      </c>
      <c r="S80" s="225">
        <v>0</v>
      </c>
      <c r="T80" s="225">
        <v>0</v>
      </c>
      <c r="U80" s="225">
        <v>0</v>
      </c>
      <c r="V80" s="227">
        <f t="shared" si="3"/>
        <v>1</v>
      </c>
      <c r="W80" s="226" t="s">
        <v>1</v>
      </c>
      <c r="X80" s="226" t="s">
        <v>1</v>
      </c>
      <c r="Y80" s="216"/>
      <c r="Z80" s="226" t="s">
        <v>1</v>
      </c>
    </row>
    <row r="81" spans="2:26" ht="49.5" customHeight="1" x14ac:dyDescent="0.25">
      <c r="B81" s="223">
        <v>72</v>
      </c>
      <c r="C81" s="223" t="s">
        <v>396</v>
      </c>
      <c r="D81" s="224" t="s">
        <v>397</v>
      </c>
      <c r="E81" s="228">
        <v>460359000</v>
      </c>
      <c r="F81" s="228">
        <v>460359000</v>
      </c>
      <c r="G81" s="225">
        <v>0</v>
      </c>
      <c r="H81" s="225">
        <v>0</v>
      </c>
      <c r="I81" s="225">
        <v>0</v>
      </c>
      <c r="J81" s="225">
        <v>0</v>
      </c>
      <c r="K81" s="225">
        <v>448719000</v>
      </c>
      <c r="L81" s="225">
        <v>448719000</v>
      </c>
      <c r="M81" s="225">
        <v>0</v>
      </c>
      <c r="N81" s="225">
        <v>0</v>
      </c>
      <c r="O81" s="225">
        <v>0</v>
      </c>
      <c r="P81" s="225">
        <v>0</v>
      </c>
      <c r="Q81" s="225">
        <v>0</v>
      </c>
      <c r="R81" s="225">
        <v>0</v>
      </c>
      <c r="S81" s="225">
        <v>0</v>
      </c>
      <c r="T81" s="225">
        <v>0</v>
      </c>
      <c r="U81" s="225">
        <v>0</v>
      </c>
      <c r="V81" s="227">
        <f t="shared" si="3"/>
        <v>0.97471538516679379</v>
      </c>
      <c r="W81" s="226" t="s">
        <v>1</v>
      </c>
      <c r="X81" s="226" t="s">
        <v>1</v>
      </c>
      <c r="Y81" s="216"/>
      <c r="Z81" s="226" t="s">
        <v>1</v>
      </c>
    </row>
    <row r="82" spans="2:26" ht="49.5" customHeight="1" x14ac:dyDescent="0.25">
      <c r="B82" s="223">
        <v>73</v>
      </c>
      <c r="C82" s="223" t="s">
        <v>398</v>
      </c>
      <c r="D82" s="224" t="s">
        <v>399</v>
      </c>
      <c r="E82" s="228">
        <v>412735454</v>
      </c>
      <c r="F82" s="228">
        <v>412735454</v>
      </c>
      <c r="G82" s="225">
        <v>0</v>
      </c>
      <c r="H82" s="225">
        <v>0</v>
      </c>
      <c r="I82" s="225">
        <v>0</v>
      </c>
      <c r="J82" s="225">
        <v>0</v>
      </c>
      <c r="K82" s="225">
        <v>398607000</v>
      </c>
      <c r="L82" s="225">
        <v>398607000</v>
      </c>
      <c r="M82" s="225">
        <v>0</v>
      </c>
      <c r="N82" s="225">
        <v>0</v>
      </c>
      <c r="O82" s="225">
        <v>0</v>
      </c>
      <c r="P82" s="225">
        <v>0</v>
      </c>
      <c r="Q82" s="225">
        <v>0</v>
      </c>
      <c r="R82" s="225">
        <v>0</v>
      </c>
      <c r="S82" s="225">
        <v>0</v>
      </c>
      <c r="T82" s="225">
        <v>0</v>
      </c>
      <c r="U82" s="225">
        <v>0</v>
      </c>
      <c r="V82" s="227">
        <f t="shared" si="3"/>
        <v>0.9657687415435845</v>
      </c>
      <c r="W82" s="226" t="s">
        <v>1</v>
      </c>
      <c r="X82" s="226" t="s">
        <v>1</v>
      </c>
      <c r="Y82" s="216"/>
      <c r="Z82" s="226" t="s">
        <v>1</v>
      </c>
    </row>
    <row r="83" spans="2:26" x14ac:dyDescent="0.25">
      <c r="B83" s="223">
        <v>74</v>
      </c>
      <c r="C83" s="223" t="s">
        <v>400</v>
      </c>
      <c r="D83" s="224" t="s">
        <v>401</v>
      </c>
      <c r="E83" s="228">
        <v>3783797000</v>
      </c>
      <c r="F83" s="228">
        <v>3783797000</v>
      </c>
      <c r="G83" s="225">
        <v>0</v>
      </c>
      <c r="H83" s="225">
        <v>0</v>
      </c>
      <c r="I83" s="225">
        <v>0</v>
      </c>
      <c r="J83" s="225">
        <v>0</v>
      </c>
      <c r="K83" s="225">
        <v>2000000000</v>
      </c>
      <c r="L83" s="225">
        <v>2000000000</v>
      </c>
      <c r="M83" s="225">
        <v>0</v>
      </c>
      <c r="N83" s="225">
        <v>0</v>
      </c>
      <c r="O83" s="225">
        <v>0</v>
      </c>
      <c r="P83" s="225">
        <v>0</v>
      </c>
      <c r="Q83" s="225">
        <v>0</v>
      </c>
      <c r="R83" s="225">
        <v>0</v>
      </c>
      <c r="S83" s="225">
        <v>0</v>
      </c>
      <c r="T83" s="225">
        <v>0</v>
      </c>
      <c r="U83" s="225">
        <v>0</v>
      </c>
      <c r="V83" s="227">
        <f t="shared" si="3"/>
        <v>0.52856958235338736</v>
      </c>
      <c r="W83" s="226" t="s">
        <v>1</v>
      </c>
      <c r="X83" s="226" t="s">
        <v>1</v>
      </c>
      <c r="Y83" s="216"/>
      <c r="Z83" s="226" t="s">
        <v>1</v>
      </c>
    </row>
    <row r="84" spans="2:26" ht="22.5" x14ac:dyDescent="0.25">
      <c r="B84" s="223">
        <v>75</v>
      </c>
      <c r="C84" s="223" t="s">
        <v>402</v>
      </c>
      <c r="D84" s="224" t="s">
        <v>403</v>
      </c>
      <c r="E84" s="228">
        <v>0</v>
      </c>
      <c r="F84" s="228">
        <v>0</v>
      </c>
      <c r="G84" s="225">
        <v>0</v>
      </c>
      <c r="H84" s="225">
        <v>0</v>
      </c>
      <c r="I84" s="225">
        <v>0</v>
      </c>
      <c r="J84" s="225">
        <v>0</v>
      </c>
      <c r="K84" s="225">
        <v>5000000000</v>
      </c>
      <c r="L84" s="225">
        <v>5000000000</v>
      </c>
      <c r="M84" s="225">
        <v>0</v>
      </c>
      <c r="N84" s="225">
        <v>0</v>
      </c>
      <c r="O84" s="225">
        <v>0</v>
      </c>
      <c r="P84" s="225">
        <v>0</v>
      </c>
      <c r="Q84" s="225">
        <v>0</v>
      </c>
      <c r="R84" s="225">
        <v>0</v>
      </c>
      <c r="S84" s="225">
        <v>0</v>
      </c>
      <c r="T84" s="225">
        <v>0</v>
      </c>
      <c r="U84" s="225">
        <v>0</v>
      </c>
      <c r="V84" s="227"/>
      <c r="W84" s="226" t="s">
        <v>1</v>
      </c>
      <c r="X84" s="226" t="s">
        <v>1</v>
      </c>
      <c r="Y84" s="216"/>
      <c r="Z84" s="226" t="s">
        <v>1</v>
      </c>
    </row>
    <row r="85" spans="2:26" ht="33.75" x14ac:dyDescent="0.25">
      <c r="B85" s="223">
        <v>76</v>
      </c>
      <c r="C85" s="223" t="s">
        <v>404</v>
      </c>
      <c r="D85" s="224" t="s">
        <v>405</v>
      </c>
      <c r="E85" s="228">
        <v>0</v>
      </c>
      <c r="F85" s="228">
        <v>0</v>
      </c>
      <c r="G85" s="225">
        <v>0</v>
      </c>
      <c r="H85" s="225">
        <v>0</v>
      </c>
      <c r="I85" s="225">
        <v>0</v>
      </c>
      <c r="J85" s="225">
        <v>0</v>
      </c>
      <c r="K85" s="225">
        <v>2000000000</v>
      </c>
      <c r="L85" s="225">
        <v>2000000000</v>
      </c>
      <c r="M85" s="225">
        <v>0</v>
      </c>
      <c r="N85" s="225">
        <v>0</v>
      </c>
      <c r="O85" s="225">
        <v>0</v>
      </c>
      <c r="P85" s="225">
        <v>0</v>
      </c>
      <c r="Q85" s="225">
        <v>0</v>
      </c>
      <c r="R85" s="225">
        <v>0</v>
      </c>
      <c r="S85" s="225">
        <v>0</v>
      </c>
      <c r="T85" s="225">
        <v>0</v>
      </c>
      <c r="U85" s="225">
        <v>0</v>
      </c>
      <c r="V85" s="227"/>
      <c r="W85" s="226" t="s">
        <v>1</v>
      </c>
      <c r="X85" s="226" t="s">
        <v>1</v>
      </c>
      <c r="Y85" s="216"/>
      <c r="Z85" s="226" t="s">
        <v>1</v>
      </c>
    </row>
    <row r="86" spans="2:26" ht="22.5" x14ac:dyDescent="0.25">
      <c r="B86" s="223">
        <v>77</v>
      </c>
      <c r="C86" s="223" t="s">
        <v>406</v>
      </c>
      <c r="D86" s="224" t="s">
        <v>407</v>
      </c>
      <c r="E86" s="228">
        <v>600000000</v>
      </c>
      <c r="F86" s="228">
        <v>600000000</v>
      </c>
      <c r="G86" s="225">
        <v>0</v>
      </c>
      <c r="H86" s="225">
        <v>0</v>
      </c>
      <c r="I86" s="225">
        <v>0</v>
      </c>
      <c r="J86" s="225">
        <v>0</v>
      </c>
      <c r="K86" s="225">
        <v>463265636</v>
      </c>
      <c r="L86" s="225">
        <v>463265636</v>
      </c>
      <c r="M86" s="225">
        <v>0</v>
      </c>
      <c r="N86" s="225">
        <v>0</v>
      </c>
      <c r="O86" s="225">
        <v>0</v>
      </c>
      <c r="P86" s="225">
        <v>0</v>
      </c>
      <c r="Q86" s="225">
        <v>0</v>
      </c>
      <c r="R86" s="225">
        <v>0</v>
      </c>
      <c r="S86" s="225">
        <v>0</v>
      </c>
      <c r="T86" s="225">
        <v>0</v>
      </c>
      <c r="U86" s="225">
        <v>0</v>
      </c>
      <c r="V86" s="227">
        <f t="shared" si="3"/>
        <v>0.77210939333333328</v>
      </c>
      <c r="W86" s="226" t="s">
        <v>1</v>
      </c>
      <c r="X86" s="226" t="s">
        <v>1</v>
      </c>
      <c r="Y86" s="216"/>
      <c r="Z86" s="226" t="s">
        <v>1</v>
      </c>
    </row>
    <row r="87" spans="2:26" ht="48" customHeight="1" x14ac:dyDescent="0.25">
      <c r="B87" s="223">
        <v>78</v>
      </c>
      <c r="C87" s="223" t="s">
        <v>408</v>
      </c>
      <c r="D87" s="224" t="s">
        <v>409</v>
      </c>
      <c r="E87" s="228">
        <v>300000000</v>
      </c>
      <c r="F87" s="228">
        <v>300000000</v>
      </c>
      <c r="G87" s="225">
        <v>0</v>
      </c>
      <c r="H87" s="225">
        <v>0</v>
      </c>
      <c r="I87" s="225">
        <v>0</v>
      </c>
      <c r="J87" s="225">
        <v>0</v>
      </c>
      <c r="K87" s="225">
        <v>134184980</v>
      </c>
      <c r="L87" s="225">
        <v>134184980</v>
      </c>
      <c r="M87" s="225">
        <v>0</v>
      </c>
      <c r="N87" s="225">
        <v>0</v>
      </c>
      <c r="O87" s="225">
        <v>0</v>
      </c>
      <c r="P87" s="225">
        <v>0</v>
      </c>
      <c r="Q87" s="225">
        <v>0</v>
      </c>
      <c r="R87" s="225">
        <v>0</v>
      </c>
      <c r="S87" s="225">
        <v>0</v>
      </c>
      <c r="T87" s="225">
        <v>0</v>
      </c>
      <c r="U87" s="225">
        <v>0</v>
      </c>
      <c r="V87" s="227">
        <f t="shared" si="3"/>
        <v>0.44728326666666668</v>
      </c>
      <c r="W87" s="226" t="s">
        <v>1</v>
      </c>
      <c r="X87" s="226" t="s">
        <v>1</v>
      </c>
      <c r="Y87" s="216"/>
      <c r="Z87" s="226" t="s">
        <v>1</v>
      </c>
    </row>
    <row r="88" spans="2:26" ht="42" customHeight="1" x14ac:dyDescent="0.25">
      <c r="B88" s="223">
        <v>79</v>
      </c>
      <c r="C88" s="223" t="s">
        <v>410</v>
      </c>
      <c r="D88" s="224" t="s">
        <v>411</v>
      </c>
      <c r="E88" s="228">
        <v>1800000000</v>
      </c>
      <c r="F88" s="228">
        <v>1800000000</v>
      </c>
      <c r="G88" s="225">
        <v>0</v>
      </c>
      <c r="H88" s="225">
        <v>0</v>
      </c>
      <c r="I88" s="225">
        <v>0</v>
      </c>
      <c r="J88" s="225">
        <v>0</v>
      </c>
      <c r="K88" s="225">
        <v>1592305016</v>
      </c>
      <c r="L88" s="225">
        <v>1592305016</v>
      </c>
      <c r="M88" s="225">
        <v>0</v>
      </c>
      <c r="N88" s="225">
        <v>0</v>
      </c>
      <c r="O88" s="225">
        <v>0</v>
      </c>
      <c r="P88" s="225">
        <v>0</v>
      </c>
      <c r="Q88" s="225">
        <v>0</v>
      </c>
      <c r="R88" s="225">
        <v>0</v>
      </c>
      <c r="S88" s="225">
        <v>0</v>
      </c>
      <c r="T88" s="225">
        <v>0</v>
      </c>
      <c r="U88" s="225">
        <v>0</v>
      </c>
      <c r="V88" s="227">
        <f t="shared" si="3"/>
        <v>0.88461389777777777</v>
      </c>
      <c r="W88" s="226" t="s">
        <v>1</v>
      </c>
      <c r="X88" s="226" t="s">
        <v>1</v>
      </c>
      <c r="Y88" s="216"/>
      <c r="Z88" s="226" t="s">
        <v>1</v>
      </c>
    </row>
    <row r="89" spans="2:26" ht="48" customHeight="1" x14ac:dyDescent="0.25">
      <c r="B89" s="223">
        <v>80</v>
      </c>
      <c r="C89" s="223" t="s">
        <v>412</v>
      </c>
      <c r="D89" s="224" t="s">
        <v>413</v>
      </c>
      <c r="E89" s="228">
        <v>400000000</v>
      </c>
      <c r="F89" s="228">
        <v>400000000</v>
      </c>
      <c r="G89" s="225">
        <v>0</v>
      </c>
      <c r="H89" s="225">
        <v>0</v>
      </c>
      <c r="I89" s="225">
        <v>0</v>
      </c>
      <c r="J89" s="225">
        <v>0</v>
      </c>
      <c r="K89" s="225">
        <v>272797236</v>
      </c>
      <c r="L89" s="225">
        <v>272797236</v>
      </c>
      <c r="M89" s="225">
        <v>0</v>
      </c>
      <c r="N89" s="225">
        <v>0</v>
      </c>
      <c r="O89" s="225">
        <v>0</v>
      </c>
      <c r="P89" s="225">
        <v>0</v>
      </c>
      <c r="Q89" s="225">
        <v>0</v>
      </c>
      <c r="R89" s="225">
        <v>0</v>
      </c>
      <c r="S89" s="225">
        <v>0</v>
      </c>
      <c r="T89" s="225">
        <v>0</v>
      </c>
      <c r="U89" s="225">
        <v>0</v>
      </c>
      <c r="V89" s="227">
        <f t="shared" ref="V89:V143" si="4">L89/F89</f>
        <v>0.68199308999999997</v>
      </c>
      <c r="W89" s="226" t="s">
        <v>1</v>
      </c>
      <c r="X89" s="226" t="s">
        <v>1</v>
      </c>
      <c r="Y89" s="216"/>
      <c r="Z89" s="226" t="s">
        <v>1</v>
      </c>
    </row>
    <row r="90" spans="2:26" ht="22.5" x14ac:dyDescent="0.25">
      <c r="B90" s="223">
        <v>81</v>
      </c>
      <c r="C90" s="223" t="s">
        <v>414</v>
      </c>
      <c r="D90" s="224" t="s">
        <v>415</v>
      </c>
      <c r="E90" s="228">
        <v>4089550382</v>
      </c>
      <c r="F90" s="228">
        <v>4089550382</v>
      </c>
      <c r="G90" s="225">
        <v>0</v>
      </c>
      <c r="H90" s="225">
        <v>0</v>
      </c>
      <c r="I90" s="225">
        <v>0</v>
      </c>
      <c r="J90" s="225">
        <v>0</v>
      </c>
      <c r="K90" s="225">
        <v>104550382</v>
      </c>
      <c r="L90" s="225">
        <v>104550382</v>
      </c>
      <c r="M90" s="225">
        <v>0</v>
      </c>
      <c r="N90" s="225">
        <v>0</v>
      </c>
      <c r="O90" s="225">
        <v>0</v>
      </c>
      <c r="P90" s="225">
        <v>0</v>
      </c>
      <c r="Q90" s="225">
        <v>0</v>
      </c>
      <c r="R90" s="225">
        <v>0</v>
      </c>
      <c r="S90" s="225">
        <v>0</v>
      </c>
      <c r="T90" s="225">
        <v>0</v>
      </c>
      <c r="U90" s="225">
        <v>0</v>
      </c>
      <c r="V90" s="227">
        <f t="shared" si="4"/>
        <v>2.5565251001717578E-2</v>
      </c>
      <c r="W90" s="226" t="s">
        <v>1</v>
      </c>
      <c r="X90" s="226" t="s">
        <v>1</v>
      </c>
      <c r="Y90" s="216"/>
      <c r="Z90" s="226" t="s">
        <v>1</v>
      </c>
    </row>
    <row r="91" spans="2:26" ht="22.5" x14ac:dyDescent="0.25">
      <c r="B91" s="223">
        <v>82</v>
      </c>
      <c r="C91" s="223" t="s">
        <v>416</v>
      </c>
      <c r="D91" s="224" t="s">
        <v>417</v>
      </c>
      <c r="E91" s="228">
        <v>8697446000</v>
      </c>
      <c r="F91" s="228">
        <v>8697446000</v>
      </c>
      <c r="G91" s="225">
        <v>0</v>
      </c>
      <c r="H91" s="225">
        <v>0</v>
      </c>
      <c r="I91" s="225">
        <v>0</v>
      </c>
      <c r="J91" s="225">
        <v>0</v>
      </c>
      <c r="K91" s="225">
        <v>8521773782</v>
      </c>
      <c r="L91" s="225">
        <v>8521773782</v>
      </c>
      <c r="M91" s="225">
        <v>0</v>
      </c>
      <c r="N91" s="225">
        <v>0</v>
      </c>
      <c r="O91" s="225">
        <v>0</v>
      </c>
      <c r="P91" s="225">
        <v>0</v>
      </c>
      <c r="Q91" s="225">
        <v>0</v>
      </c>
      <c r="R91" s="225">
        <v>0</v>
      </c>
      <c r="S91" s="225">
        <v>0</v>
      </c>
      <c r="T91" s="225">
        <v>0</v>
      </c>
      <c r="U91" s="225">
        <v>0</v>
      </c>
      <c r="V91" s="227">
        <f t="shared" si="4"/>
        <v>0.97980186160396976</v>
      </c>
      <c r="W91" s="226" t="s">
        <v>1</v>
      </c>
      <c r="X91" s="226" t="s">
        <v>1</v>
      </c>
      <c r="Y91" s="216"/>
      <c r="Z91" s="226" t="s">
        <v>1</v>
      </c>
    </row>
    <row r="92" spans="2:26" ht="33.75" x14ac:dyDescent="0.25">
      <c r="B92" s="223">
        <v>83</v>
      </c>
      <c r="C92" s="223" t="s">
        <v>418</v>
      </c>
      <c r="D92" s="224" t="s">
        <v>419</v>
      </c>
      <c r="E92" s="228">
        <v>6200000000</v>
      </c>
      <c r="F92" s="228">
        <v>6200000000</v>
      </c>
      <c r="G92" s="225">
        <v>0</v>
      </c>
      <c r="H92" s="225">
        <v>0</v>
      </c>
      <c r="I92" s="225">
        <v>0</v>
      </c>
      <c r="J92" s="225">
        <v>0</v>
      </c>
      <c r="K92" s="225">
        <v>6159363897</v>
      </c>
      <c r="L92" s="225">
        <v>6159363897</v>
      </c>
      <c r="M92" s="225">
        <v>0</v>
      </c>
      <c r="N92" s="225">
        <v>0</v>
      </c>
      <c r="O92" s="225">
        <v>0</v>
      </c>
      <c r="P92" s="225">
        <v>0</v>
      </c>
      <c r="Q92" s="225">
        <v>0</v>
      </c>
      <c r="R92" s="225">
        <v>0</v>
      </c>
      <c r="S92" s="225">
        <v>0</v>
      </c>
      <c r="T92" s="225">
        <v>0</v>
      </c>
      <c r="U92" s="225">
        <v>0</v>
      </c>
      <c r="V92" s="227">
        <f t="shared" si="4"/>
        <v>0.99344578983870968</v>
      </c>
      <c r="W92" s="226" t="s">
        <v>1</v>
      </c>
      <c r="X92" s="226" t="s">
        <v>1</v>
      </c>
      <c r="Y92" s="216"/>
      <c r="Z92" s="226" t="s">
        <v>1</v>
      </c>
    </row>
    <row r="93" spans="2:26" ht="22.5" x14ac:dyDescent="0.25">
      <c r="B93" s="223">
        <v>84</v>
      </c>
      <c r="C93" s="223" t="s">
        <v>420</v>
      </c>
      <c r="D93" s="224" t="s">
        <v>421</v>
      </c>
      <c r="E93" s="228">
        <v>0</v>
      </c>
      <c r="F93" s="228">
        <v>0</v>
      </c>
      <c r="G93" s="225">
        <v>0</v>
      </c>
      <c r="H93" s="225">
        <v>0</v>
      </c>
      <c r="I93" s="225">
        <v>0</v>
      </c>
      <c r="J93" s="225">
        <v>0</v>
      </c>
      <c r="K93" s="225">
        <v>15000000000</v>
      </c>
      <c r="L93" s="225">
        <v>15000000000</v>
      </c>
      <c r="M93" s="225">
        <v>0</v>
      </c>
      <c r="N93" s="225">
        <v>0</v>
      </c>
      <c r="O93" s="225">
        <v>0</v>
      </c>
      <c r="P93" s="225">
        <v>0</v>
      </c>
      <c r="Q93" s="225">
        <v>0</v>
      </c>
      <c r="R93" s="225">
        <v>0</v>
      </c>
      <c r="S93" s="225">
        <v>0</v>
      </c>
      <c r="T93" s="225">
        <v>0</v>
      </c>
      <c r="U93" s="225">
        <v>0</v>
      </c>
      <c r="V93" s="227"/>
      <c r="W93" s="226" t="s">
        <v>1</v>
      </c>
      <c r="X93" s="226" t="s">
        <v>1</v>
      </c>
      <c r="Y93" s="216"/>
      <c r="Z93" s="226" t="s">
        <v>1</v>
      </c>
    </row>
    <row r="94" spans="2:26" ht="22.5" x14ac:dyDescent="0.25">
      <c r="B94" s="223">
        <v>85</v>
      </c>
      <c r="C94" s="223" t="s">
        <v>422</v>
      </c>
      <c r="D94" s="224" t="s">
        <v>423</v>
      </c>
      <c r="E94" s="228">
        <v>335855000</v>
      </c>
      <c r="F94" s="228">
        <v>335855000</v>
      </c>
      <c r="G94" s="225">
        <v>0</v>
      </c>
      <c r="H94" s="225">
        <v>0</v>
      </c>
      <c r="I94" s="225">
        <v>0</v>
      </c>
      <c r="J94" s="225">
        <v>0</v>
      </c>
      <c r="K94" s="225">
        <v>332159303</v>
      </c>
      <c r="L94" s="225">
        <v>332159303</v>
      </c>
      <c r="M94" s="225">
        <v>0</v>
      </c>
      <c r="N94" s="225">
        <v>0</v>
      </c>
      <c r="O94" s="225">
        <v>0</v>
      </c>
      <c r="P94" s="225">
        <v>0</v>
      </c>
      <c r="Q94" s="225">
        <v>0</v>
      </c>
      <c r="R94" s="225">
        <v>0</v>
      </c>
      <c r="S94" s="225">
        <v>0</v>
      </c>
      <c r="T94" s="225">
        <v>0</v>
      </c>
      <c r="U94" s="225">
        <v>0</v>
      </c>
      <c r="V94" s="227">
        <f t="shared" si="4"/>
        <v>0.98899615310178501</v>
      </c>
      <c r="W94" s="226" t="s">
        <v>1</v>
      </c>
      <c r="X94" s="226" t="s">
        <v>1</v>
      </c>
      <c r="Y94" s="216"/>
      <c r="Z94" s="226" t="s">
        <v>1</v>
      </c>
    </row>
    <row r="95" spans="2:26" ht="22.5" x14ac:dyDescent="0.25">
      <c r="B95" s="223">
        <v>86</v>
      </c>
      <c r="C95" s="223" t="s">
        <v>424</v>
      </c>
      <c r="D95" s="224" t="s">
        <v>425</v>
      </c>
      <c r="E95" s="228">
        <v>9803831964</v>
      </c>
      <c r="F95" s="228">
        <v>9803831964</v>
      </c>
      <c r="G95" s="225">
        <v>0</v>
      </c>
      <c r="H95" s="225">
        <v>0</v>
      </c>
      <c r="I95" s="225">
        <v>0</v>
      </c>
      <c r="J95" s="225">
        <v>0</v>
      </c>
      <c r="K95" s="225">
        <v>9415367520</v>
      </c>
      <c r="L95" s="225">
        <v>9415367520</v>
      </c>
      <c r="M95" s="225">
        <v>0</v>
      </c>
      <c r="N95" s="225">
        <v>0</v>
      </c>
      <c r="O95" s="225">
        <v>0</v>
      </c>
      <c r="P95" s="225">
        <v>0</v>
      </c>
      <c r="Q95" s="225">
        <v>0</v>
      </c>
      <c r="R95" s="225">
        <v>0</v>
      </c>
      <c r="S95" s="225">
        <v>0</v>
      </c>
      <c r="T95" s="225">
        <v>0</v>
      </c>
      <c r="U95" s="225">
        <v>0</v>
      </c>
      <c r="V95" s="227">
        <f t="shared" si="4"/>
        <v>0.96037626456405467</v>
      </c>
      <c r="W95" s="226" t="s">
        <v>1</v>
      </c>
      <c r="X95" s="226" t="s">
        <v>1</v>
      </c>
      <c r="Y95" s="216"/>
      <c r="Z95" s="226" t="s">
        <v>1</v>
      </c>
    </row>
    <row r="96" spans="2:26" ht="48.75" customHeight="1" x14ac:dyDescent="0.25">
      <c r="B96" s="223">
        <v>87</v>
      </c>
      <c r="C96" s="223" t="s">
        <v>426</v>
      </c>
      <c r="D96" s="224" t="s">
        <v>427</v>
      </c>
      <c r="E96" s="228">
        <v>7390006000</v>
      </c>
      <c r="F96" s="228">
        <v>7390006000</v>
      </c>
      <c r="G96" s="225">
        <v>0</v>
      </c>
      <c r="H96" s="225">
        <v>0</v>
      </c>
      <c r="I96" s="225">
        <v>0</v>
      </c>
      <c r="J96" s="225">
        <v>0</v>
      </c>
      <c r="K96" s="225">
        <v>12384367510</v>
      </c>
      <c r="L96" s="225">
        <v>12384367510</v>
      </c>
      <c r="M96" s="225">
        <v>0</v>
      </c>
      <c r="N96" s="225">
        <v>0</v>
      </c>
      <c r="O96" s="225">
        <v>0</v>
      </c>
      <c r="P96" s="225">
        <v>0</v>
      </c>
      <c r="Q96" s="225">
        <v>0</v>
      </c>
      <c r="R96" s="225">
        <v>0</v>
      </c>
      <c r="S96" s="225">
        <v>0</v>
      </c>
      <c r="T96" s="225">
        <v>0</v>
      </c>
      <c r="U96" s="225">
        <v>0</v>
      </c>
      <c r="V96" s="227">
        <f t="shared" si="4"/>
        <v>1.6758264485847507</v>
      </c>
      <c r="W96" s="226" t="s">
        <v>1</v>
      </c>
      <c r="X96" s="226" t="s">
        <v>1</v>
      </c>
      <c r="Y96" s="216"/>
      <c r="Z96" s="226" t="s">
        <v>1</v>
      </c>
    </row>
    <row r="97" spans="2:26" ht="38.25" customHeight="1" x14ac:dyDescent="0.25">
      <c r="B97" s="223">
        <v>88</v>
      </c>
      <c r="C97" s="223" t="s">
        <v>428</v>
      </c>
      <c r="D97" s="224" t="s">
        <v>429</v>
      </c>
      <c r="E97" s="228">
        <v>0</v>
      </c>
      <c r="F97" s="228">
        <v>0</v>
      </c>
      <c r="G97" s="225">
        <v>0</v>
      </c>
      <c r="H97" s="225">
        <v>0</v>
      </c>
      <c r="I97" s="225">
        <v>0</v>
      </c>
      <c r="J97" s="225">
        <v>0</v>
      </c>
      <c r="K97" s="225">
        <v>2498658184</v>
      </c>
      <c r="L97" s="225">
        <v>2498658184</v>
      </c>
      <c r="M97" s="225">
        <v>0</v>
      </c>
      <c r="N97" s="225">
        <v>0</v>
      </c>
      <c r="O97" s="225">
        <v>0</v>
      </c>
      <c r="P97" s="225">
        <v>0</v>
      </c>
      <c r="Q97" s="225">
        <v>0</v>
      </c>
      <c r="R97" s="225">
        <v>0</v>
      </c>
      <c r="S97" s="225">
        <v>0</v>
      </c>
      <c r="T97" s="225">
        <v>0</v>
      </c>
      <c r="U97" s="225">
        <v>0</v>
      </c>
      <c r="V97" s="227"/>
      <c r="W97" s="226" t="s">
        <v>1</v>
      </c>
      <c r="X97" s="226" t="s">
        <v>1</v>
      </c>
      <c r="Y97" s="216"/>
      <c r="Z97" s="226" t="s">
        <v>1</v>
      </c>
    </row>
    <row r="98" spans="2:26" ht="33.75" x14ac:dyDescent="0.25">
      <c r="B98" s="223">
        <v>89</v>
      </c>
      <c r="C98" s="223" t="s">
        <v>430</v>
      </c>
      <c r="D98" s="224" t="s">
        <v>431</v>
      </c>
      <c r="E98" s="228">
        <v>0</v>
      </c>
      <c r="F98" s="228">
        <v>0</v>
      </c>
      <c r="G98" s="225">
        <v>0</v>
      </c>
      <c r="H98" s="225">
        <v>0</v>
      </c>
      <c r="I98" s="225">
        <v>0</v>
      </c>
      <c r="J98" s="225">
        <v>0</v>
      </c>
      <c r="K98" s="225">
        <v>2000000000</v>
      </c>
      <c r="L98" s="225">
        <v>2000000000</v>
      </c>
      <c r="M98" s="225">
        <v>0</v>
      </c>
      <c r="N98" s="225">
        <v>0</v>
      </c>
      <c r="O98" s="225">
        <v>0</v>
      </c>
      <c r="P98" s="225">
        <v>0</v>
      </c>
      <c r="Q98" s="225">
        <v>0</v>
      </c>
      <c r="R98" s="225">
        <v>0</v>
      </c>
      <c r="S98" s="225">
        <v>0</v>
      </c>
      <c r="T98" s="225">
        <v>0</v>
      </c>
      <c r="U98" s="225">
        <v>0</v>
      </c>
      <c r="V98" s="227"/>
      <c r="W98" s="226" t="s">
        <v>1</v>
      </c>
      <c r="X98" s="226" t="s">
        <v>1</v>
      </c>
      <c r="Y98" s="216"/>
      <c r="Z98" s="226" t="s">
        <v>1</v>
      </c>
    </row>
    <row r="99" spans="2:26" ht="22.5" x14ac:dyDescent="0.25">
      <c r="B99" s="223">
        <v>90</v>
      </c>
      <c r="C99" s="223" t="s">
        <v>432</v>
      </c>
      <c r="D99" s="224" t="s">
        <v>433</v>
      </c>
      <c r="E99" s="228">
        <v>7500000000</v>
      </c>
      <c r="F99" s="228">
        <v>7500000000</v>
      </c>
      <c r="G99" s="225">
        <v>0</v>
      </c>
      <c r="H99" s="225">
        <v>0</v>
      </c>
      <c r="I99" s="225">
        <v>0</v>
      </c>
      <c r="J99" s="225">
        <v>0</v>
      </c>
      <c r="K99" s="225">
        <v>10985345124</v>
      </c>
      <c r="L99" s="225">
        <v>10985345124</v>
      </c>
      <c r="M99" s="225">
        <v>0</v>
      </c>
      <c r="N99" s="225">
        <v>0</v>
      </c>
      <c r="O99" s="225">
        <v>0</v>
      </c>
      <c r="P99" s="225">
        <v>0</v>
      </c>
      <c r="Q99" s="225">
        <v>0</v>
      </c>
      <c r="R99" s="225">
        <v>0</v>
      </c>
      <c r="S99" s="225">
        <v>0</v>
      </c>
      <c r="T99" s="225">
        <v>0</v>
      </c>
      <c r="U99" s="225">
        <v>0</v>
      </c>
      <c r="V99" s="227">
        <f t="shared" si="4"/>
        <v>1.4647126831999999</v>
      </c>
      <c r="W99" s="226" t="s">
        <v>1</v>
      </c>
      <c r="X99" s="226" t="s">
        <v>1</v>
      </c>
      <c r="Y99" s="216"/>
      <c r="Z99" s="226" t="s">
        <v>1</v>
      </c>
    </row>
    <row r="100" spans="2:26" ht="22.5" x14ac:dyDescent="0.25">
      <c r="B100" s="223">
        <v>91</v>
      </c>
      <c r="C100" s="223" t="s">
        <v>434</v>
      </c>
      <c r="D100" s="224" t="s">
        <v>435</v>
      </c>
      <c r="E100" s="228">
        <v>4619219346</v>
      </c>
      <c r="F100" s="228">
        <v>4619219346</v>
      </c>
      <c r="G100" s="225">
        <v>0</v>
      </c>
      <c r="H100" s="225">
        <v>0</v>
      </c>
      <c r="I100" s="225">
        <v>0</v>
      </c>
      <c r="J100" s="225">
        <v>0</v>
      </c>
      <c r="K100" s="225">
        <v>734219346</v>
      </c>
      <c r="L100" s="225">
        <v>734219346</v>
      </c>
      <c r="M100" s="225">
        <v>0</v>
      </c>
      <c r="N100" s="225">
        <v>0</v>
      </c>
      <c r="O100" s="225">
        <v>0</v>
      </c>
      <c r="P100" s="225">
        <v>0</v>
      </c>
      <c r="Q100" s="225">
        <v>0</v>
      </c>
      <c r="R100" s="225">
        <v>0</v>
      </c>
      <c r="S100" s="225">
        <v>0</v>
      </c>
      <c r="T100" s="225">
        <v>0</v>
      </c>
      <c r="U100" s="225">
        <v>0</v>
      </c>
      <c r="V100" s="227">
        <f t="shared" si="4"/>
        <v>0.1589487943749186</v>
      </c>
      <c r="W100" s="226" t="s">
        <v>1</v>
      </c>
      <c r="X100" s="226" t="s">
        <v>1</v>
      </c>
      <c r="Y100" s="216"/>
      <c r="Z100" s="226" t="s">
        <v>1</v>
      </c>
    </row>
    <row r="101" spans="2:26" ht="22.5" x14ac:dyDescent="0.25">
      <c r="B101" s="223">
        <v>92</v>
      </c>
      <c r="C101" s="223" t="s">
        <v>436</v>
      </c>
      <c r="D101" s="224" t="s">
        <v>437</v>
      </c>
      <c r="E101" s="228">
        <v>550000000</v>
      </c>
      <c r="F101" s="228">
        <v>550000000</v>
      </c>
      <c r="G101" s="225">
        <v>0</v>
      </c>
      <c r="H101" s="225">
        <v>0</v>
      </c>
      <c r="I101" s="225">
        <v>0</v>
      </c>
      <c r="J101" s="225">
        <v>0</v>
      </c>
      <c r="K101" s="225">
        <v>543301000</v>
      </c>
      <c r="L101" s="225">
        <v>543301000</v>
      </c>
      <c r="M101" s="225">
        <v>0</v>
      </c>
      <c r="N101" s="225">
        <v>0</v>
      </c>
      <c r="O101" s="225">
        <v>0</v>
      </c>
      <c r="P101" s="225">
        <v>0</v>
      </c>
      <c r="Q101" s="225">
        <v>0</v>
      </c>
      <c r="R101" s="225">
        <v>0</v>
      </c>
      <c r="S101" s="225">
        <v>0</v>
      </c>
      <c r="T101" s="225">
        <v>0</v>
      </c>
      <c r="U101" s="225">
        <v>0</v>
      </c>
      <c r="V101" s="227">
        <f t="shared" si="4"/>
        <v>0.98782000000000003</v>
      </c>
      <c r="W101" s="226" t="s">
        <v>1</v>
      </c>
      <c r="X101" s="226" t="s">
        <v>1</v>
      </c>
      <c r="Y101" s="216"/>
      <c r="Z101" s="226" t="s">
        <v>1</v>
      </c>
    </row>
    <row r="102" spans="2:26" ht="46.5" customHeight="1" x14ac:dyDescent="0.25">
      <c r="B102" s="223">
        <v>93</v>
      </c>
      <c r="C102" s="223" t="s">
        <v>438</v>
      </c>
      <c r="D102" s="224" t="s">
        <v>439</v>
      </c>
      <c r="E102" s="228">
        <v>600000000</v>
      </c>
      <c r="F102" s="228">
        <v>600000000</v>
      </c>
      <c r="G102" s="225">
        <v>0</v>
      </c>
      <c r="H102" s="225">
        <v>0</v>
      </c>
      <c r="I102" s="225">
        <v>0</v>
      </c>
      <c r="J102" s="225">
        <v>0</v>
      </c>
      <c r="K102" s="225">
        <v>1299730000</v>
      </c>
      <c r="L102" s="225">
        <v>1299730000</v>
      </c>
      <c r="M102" s="225">
        <v>0</v>
      </c>
      <c r="N102" s="225">
        <v>0</v>
      </c>
      <c r="O102" s="225">
        <v>0</v>
      </c>
      <c r="P102" s="225">
        <v>0</v>
      </c>
      <c r="Q102" s="225">
        <v>0</v>
      </c>
      <c r="R102" s="225">
        <v>0</v>
      </c>
      <c r="S102" s="225">
        <v>0</v>
      </c>
      <c r="T102" s="225">
        <v>0</v>
      </c>
      <c r="U102" s="225">
        <v>0</v>
      </c>
      <c r="V102" s="227">
        <f t="shared" si="4"/>
        <v>2.1662166666666667</v>
      </c>
      <c r="W102" s="226" t="s">
        <v>1</v>
      </c>
      <c r="X102" s="226" t="s">
        <v>1</v>
      </c>
      <c r="Y102" s="216"/>
      <c r="Z102" s="226" t="s">
        <v>1</v>
      </c>
    </row>
    <row r="103" spans="2:26" ht="33.75" x14ac:dyDescent="0.25">
      <c r="B103" s="223">
        <v>94</v>
      </c>
      <c r="C103" s="223" t="s">
        <v>440</v>
      </c>
      <c r="D103" s="224" t="s">
        <v>441</v>
      </c>
      <c r="E103" s="228">
        <v>500000000</v>
      </c>
      <c r="F103" s="228">
        <v>500000000</v>
      </c>
      <c r="G103" s="225">
        <v>0</v>
      </c>
      <c r="H103" s="225">
        <v>0</v>
      </c>
      <c r="I103" s="225">
        <v>0</v>
      </c>
      <c r="J103" s="225">
        <v>0</v>
      </c>
      <c r="K103" s="225">
        <v>1142303000</v>
      </c>
      <c r="L103" s="225">
        <v>1142303000</v>
      </c>
      <c r="M103" s="225">
        <v>0</v>
      </c>
      <c r="N103" s="225">
        <v>0</v>
      </c>
      <c r="O103" s="225">
        <v>0</v>
      </c>
      <c r="P103" s="225">
        <v>0</v>
      </c>
      <c r="Q103" s="225">
        <v>0</v>
      </c>
      <c r="R103" s="225">
        <v>0</v>
      </c>
      <c r="S103" s="225">
        <v>0</v>
      </c>
      <c r="T103" s="225">
        <v>0</v>
      </c>
      <c r="U103" s="225">
        <v>0</v>
      </c>
      <c r="V103" s="227">
        <f t="shared" si="4"/>
        <v>2.2846060000000001</v>
      </c>
      <c r="W103" s="226" t="s">
        <v>1</v>
      </c>
      <c r="X103" s="226" t="s">
        <v>1</v>
      </c>
      <c r="Y103" s="216"/>
      <c r="Z103" s="226" t="s">
        <v>1</v>
      </c>
    </row>
    <row r="104" spans="2:26" ht="33.75" x14ac:dyDescent="0.25">
      <c r="B104" s="223">
        <v>95</v>
      </c>
      <c r="C104" s="223" t="s">
        <v>442</v>
      </c>
      <c r="D104" s="224" t="s">
        <v>443</v>
      </c>
      <c r="E104" s="228"/>
      <c r="F104" s="228"/>
      <c r="G104" s="225">
        <v>0</v>
      </c>
      <c r="H104" s="225">
        <v>0</v>
      </c>
      <c r="I104" s="225">
        <v>0</v>
      </c>
      <c r="J104" s="225">
        <v>0</v>
      </c>
      <c r="K104" s="225">
        <v>500000000</v>
      </c>
      <c r="L104" s="225">
        <v>500000000</v>
      </c>
      <c r="M104" s="225">
        <v>0</v>
      </c>
      <c r="N104" s="225">
        <v>0</v>
      </c>
      <c r="O104" s="225">
        <v>0</v>
      </c>
      <c r="P104" s="225">
        <v>0</v>
      </c>
      <c r="Q104" s="225">
        <v>0</v>
      </c>
      <c r="R104" s="225">
        <v>0</v>
      </c>
      <c r="S104" s="225">
        <v>0</v>
      </c>
      <c r="T104" s="225">
        <v>0</v>
      </c>
      <c r="U104" s="225">
        <v>0</v>
      </c>
      <c r="V104" s="227"/>
      <c r="W104" s="226" t="s">
        <v>1</v>
      </c>
      <c r="X104" s="226" t="s">
        <v>1</v>
      </c>
      <c r="Y104" s="216"/>
      <c r="Z104" s="226" t="s">
        <v>1</v>
      </c>
    </row>
    <row r="105" spans="2:26" ht="45" x14ac:dyDescent="0.25">
      <c r="B105" s="223">
        <v>96</v>
      </c>
      <c r="C105" s="223" t="s">
        <v>444</v>
      </c>
      <c r="D105" s="224" t="s">
        <v>445</v>
      </c>
      <c r="E105" s="228">
        <v>1200000000</v>
      </c>
      <c r="F105" s="228">
        <v>1200000000</v>
      </c>
      <c r="G105" s="225">
        <v>0</v>
      </c>
      <c r="H105" s="225">
        <v>0</v>
      </c>
      <c r="I105" s="225">
        <v>0</v>
      </c>
      <c r="J105" s="225">
        <v>0</v>
      </c>
      <c r="K105" s="225">
        <v>1183085000</v>
      </c>
      <c r="L105" s="225">
        <v>1183085000</v>
      </c>
      <c r="M105" s="225">
        <v>0</v>
      </c>
      <c r="N105" s="225">
        <v>0</v>
      </c>
      <c r="O105" s="225">
        <v>0</v>
      </c>
      <c r="P105" s="225">
        <v>0</v>
      </c>
      <c r="Q105" s="225">
        <v>0</v>
      </c>
      <c r="R105" s="225">
        <v>0</v>
      </c>
      <c r="S105" s="225">
        <v>0</v>
      </c>
      <c r="T105" s="225">
        <v>0</v>
      </c>
      <c r="U105" s="225">
        <v>0</v>
      </c>
      <c r="V105" s="227">
        <f t="shared" si="4"/>
        <v>0.98590416666666669</v>
      </c>
      <c r="W105" s="226" t="s">
        <v>1</v>
      </c>
      <c r="X105" s="226" t="s">
        <v>1</v>
      </c>
      <c r="Y105" s="216"/>
      <c r="Z105" s="226" t="s">
        <v>1</v>
      </c>
    </row>
    <row r="106" spans="2:26" ht="33.75" x14ac:dyDescent="0.25">
      <c r="B106" s="223">
        <v>97</v>
      </c>
      <c r="C106" s="223" t="s">
        <v>446</v>
      </c>
      <c r="D106" s="224" t="s">
        <v>447</v>
      </c>
      <c r="E106" s="228">
        <v>2250871564</v>
      </c>
      <c r="F106" s="228">
        <v>2250871564</v>
      </c>
      <c r="G106" s="225">
        <v>0</v>
      </c>
      <c r="H106" s="225">
        <v>0</v>
      </c>
      <c r="I106" s="225">
        <v>0</v>
      </c>
      <c r="J106" s="225">
        <v>0</v>
      </c>
      <c r="K106" s="225">
        <v>2246905673</v>
      </c>
      <c r="L106" s="225">
        <v>2246905673</v>
      </c>
      <c r="M106" s="225">
        <v>0</v>
      </c>
      <c r="N106" s="225">
        <v>0</v>
      </c>
      <c r="O106" s="225">
        <v>0</v>
      </c>
      <c r="P106" s="225">
        <v>0</v>
      </c>
      <c r="Q106" s="225">
        <v>0</v>
      </c>
      <c r="R106" s="225">
        <v>0</v>
      </c>
      <c r="S106" s="225">
        <v>0</v>
      </c>
      <c r="T106" s="225">
        <v>0</v>
      </c>
      <c r="U106" s="225">
        <v>0</v>
      </c>
      <c r="V106" s="227">
        <f t="shared" si="4"/>
        <v>0.99823806428432893</v>
      </c>
      <c r="W106" s="226" t="s">
        <v>1</v>
      </c>
      <c r="X106" s="226" t="s">
        <v>1</v>
      </c>
      <c r="Y106" s="216"/>
      <c r="Z106" s="226" t="s">
        <v>1</v>
      </c>
    </row>
    <row r="107" spans="2:26" ht="33.75" x14ac:dyDescent="0.25">
      <c r="B107" s="223">
        <v>98</v>
      </c>
      <c r="C107" s="223" t="s">
        <v>448</v>
      </c>
      <c r="D107" s="224" t="s">
        <v>449</v>
      </c>
      <c r="E107" s="228">
        <v>3252240036</v>
      </c>
      <c r="F107" s="228">
        <v>3252240036</v>
      </c>
      <c r="G107" s="225">
        <v>0</v>
      </c>
      <c r="H107" s="225">
        <v>0</v>
      </c>
      <c r="I107" s="225">
        <v>0</v>
      </c>
      <c r="J107" s="225">
        <v>0</v>
      </c>
      <c r="K107" s="225">
        <v>2333169200</v>
      </c>
      <c r="L107" s="225">
        <v>2333169200</v>
      </c>
      <c r="M107" s="225">
        <v>0</v>
      </c>
      <c r="N107" s="225">
        <v>0</v>
      </c>
      <c r="O107" s="225">
        <v>0</v>
      </c>
      <c r="P107" s="225">
        <v>0</v>
      </c>
      <c r="Q107" s="225">
        <v>0</v>
      </c>
      <c r="R107" s="225">
        <v>0</v>
      </c>
      <c r="S107" s="225">
        <v>0</v>
      </c>
      <c r="T107" s="225">
        <v>0</v>
      </c>
      <c r="U107" s="225">
        <v>0</v>
      </c>
      <c r="V107" s="227">
        <f t="shared" si="4"/>
        <v>0.71740375069904583</v>
      </c>
      <c r="W107" s="226" t="s">
        <v>1</v>
      </c>
      <c r="X107" s="226" t="s">
        <v>1</v>
      </c>
      <c r="Y107" s="216"/>
      <c r="Z107" s="226" t="s">
        <v>1</v>
      </c>
    </row>
    <row r="108" spans="2:26" ht="22.5" x14ac:dyDescent="0.25">
      <c r="B108" s="223">
        <v>99</v>
      </c>
      <c r="C108" s="223" t="s">
        <v>450</v>
      </c>
      <c r="D108" s="224" t="s">
        <v>451</v>
      </c>
      <c r="E108" s="228">
        <v>1173355000</v>
      </c>
      <c r="F108" s="228">
        <v>1173355000</v>
      </c>
      <c r="G108" s="225">
        <v>0</v>
      </c>
      <c r="H108" s="225">
        <v>0</v>
      </c>
      <c r="I108" s="225">
        <v>0</v>
      </c>
      <c r="J108" s="225">
        <v>0</v>
      </c>
      <c r="K108" s="225">
        <v>1172941000</v>
      </c>
      <c r="L108" s="225">
        <v>1172941000</v>
      </c>
      <c r="M108" s="225">
        <v>0</v>
      </c>
      <c r="N108" s="225">
        <v>0</v>
      </c>
      <c r="O108" s="225">
        <v>0</v>
      </c>
      <c r="P108" s="225">
        <v>0</v>
      </c>
      <c r="Q108" s="225">
        <v>0</v>
      </c>
      <c r="R108" s="225">
        <v>0</v>
      </c>
      <c r="S108" s="225">
        <v>0</v>
      </c>
      <c r="T108" s="225">
        <v>0</v>
      </c>
      <c r="U108" s="225">
        <v>0</v>
      </c>
      <c r="V108" s="227">
        <f t="shared" si="4"/>
        <v>0.99964716560631695</v>
      </c>
      <c r="W108" s="226" t="s">
        <v>1</v>
      </c>
      <c r="X108" s="226" t="s">
        <v>1</v>
      </c>
      <c r="Y108" s="216"/>
      <c r="Z108" s="226" t="s">
        <v>1</v>
      </c>
    </row>
    <row r="109" spans="2:26" ht="22.5" x14ac:dyDescent="0.25">
      <c r="B109" s="223">
        <v>100</v>
      </c>
      <c r="C109" s="223" t="s">
        <v>452</v>
      </c>
      <c r="D109" s="224" t="s">
        <v>453</v>
      </c>
      <c r="E109" s="228">
        <v>2343042000</v>
      </c>
      <c r="F109" s="228">
        <v>2343042000</v>
      </c>
      <c r="G109" s="225">
        <v>0</v>
      </c>
      <c r="H109" s="225">
        <v>0</v>
      </c>
      <c r="I109" s="225">
        <v>0</v>
      </c>
      <c r="J109" s="225">
        <v>0</v>
      </c>
      <c r="K109" s="225">
        <v>5319658455</v>
      </c>
      <c r="L109" s="225">
        <v>5319658455</v>
      </c>
      <c r="M109" s="225">
        <v>0</v>
      </c>
      <c r="N109" s="225">
        <v>0</v>
      </c>
      <c r="O109" s="225">
        <v>0</v>
      </c>
      <c r="P109" s="225">
        <v>0</v>
      </c>
      <c r="Q109" s="225">
        <v>0</v>
      </c>
      <c r="R109" s="225">
        <v>0</v>
      </c>
      <c r="S109" s="225">
        <v>0</v>
      </c>
      <c r="T109" s="225">
        <v>0</v>
      </c>
      <c r="U109" s="225">
        <v>0</v>
      </c>
      <c r="V109" s="227">
        <f t="shared" si="4"/>
        <v>2.2704067852816978</v>
      </c>
      <c r="W109" s="226" t="s">
        <v>1</v>
      </c>
      <c r="X109" s="226" t="s">
        <v>1</v>
      </c>
      <c r="Y109" s="216"/>
      <c r="Z109" s="226" t="s">
        <v>1</v>
      </c>
    </row>
    <row r="110" spans="2:26" ht="51.75" customHeight="1" x14ac:dyDescent="0.25">
      <c r="B110" s="223">
        <v>101</v>
      </c>
      <c r="C110" s="223" t="s">
        <v>454</v>
      </c>
      <c r="D110" s="224" t="s">
        <v>455</v>
      </c>
      <c r="E110" s="228">
        <v>0</v>
      </c>
      <c r="F110" s="228">
        <v>0</v>
      </c>
      <c r="G110" s="225">
        <v>0</v>
      </c>
      <c r="H110" s="225">
        <v>0</v>
      </c>
      <c r="I110" s="225">
        <v>0</v>
      </c>
      <c r="J110" s="225">
        <v>0</v>
      </c>
      <c r="K110" s="225">
        <v>463100000</v>
      </c>
      <c r="L110" s="225">
        <v>463100000</v>
      </c>
      <c r="M110" s="225">
        <v>0</v>
      </c>
      <c r="N110" s="225">
        <v>0</v>
      </c>
      <c r="O110" s="225">
        <v>0</v>
      </c>
      <c r="P110" s="225">
        <v>0</v>
      </c>
      <c r="Q110" s="225">
        <v>0</v>
      </c>
      <c r="R110" s="225">
        <v>0</v>
      </c>
      <c r="S110" s="225">
        <v>0</v>
      </c>
      <c r="T110" s="225">
        <v>0</v>
      </c>
      <c r="U110" s="225">
        <v>0</v>
      </c>
      <c r="V110" s="227"/>
      <c r="W110" s="226" t="s">
        <v>1</v>
      </c>
      <c r="X110" s="226" t="s">
        <v>1</v>
      </c>
      <c r="Y110" s="216"/>
      <c r="Z110" s="226" t="s">
        <v>1</v>
      </c>
    </row>
    <row r="111" spans="2:26" ht="49.5" customHeight="1" x14ac:dyDescent="0.25">
      <c r="B111" s="223">
        <v>102</v>
      </c>
      <c r="C111" s="223" t="s">
        <v>456</v>
      </c>
      <c r="D111" s="224" t="s">
        <v>457</v>
      </c>
      <c r="E111" s="228">
        <v>2626085928</v>
      </c>
      <c r="F111" s="228">
        <v>2626085928</v>
      </c>
      <c r="G111" s="225">
        <v>0</v>
      </c>
      <c r="H111" s="225">
        <v>0</v>
      </c>
      <c r="I111" s="225">
        <v>0</v>
      </c>
      <c r="J111" s="225">
        <v>0</v>
      </c>
      <c r="K111" s="225">
        <v>2626085928</v>
      </c>
      <c r="L111" s="225">
        <v>2626085928</v>
      </c>
      <c r="M111" s="225">
        <v>0</v>
      </c>
      <c r="N111" s="225">
        <v>0</v>
      </c>
      <c r="O111" s="225">
        <v>0</v>
      </c>
      <c r="P111" s="225">
        <v>0</v>
      </c>
      <c r="Q111" s="225">
        <v>0</v>
      </c>
      <c r="R111" s="225">
        <v>0</v>
      </c>
      <c r="S111" s="225">
        <v>0</v>
      </c>
      <c r="T111" s="225">
        <v>0</v>
      </c>
      <c r="U111" s="225">
        <v>0</v>
      </c>
      <c r="V111" s="227">
        <f t="shared" si="4"/>
        <v>1</v>
      </c>
      <c r="W111" s="226" t="s">
        <v>1</v>
      </c>
      <c r="X111" s="226" t="s">
        <v>1</v>
      </c>
      <c r="Y111" s="216"/>
      <c r="Z111" s="226" t="s">
        <v>1</v>
      </c>
    </row>
    <row r="112" spans="2:26" ht="22.5" x14ac:dyDescent="0.25">
      <c r="B112" s="223">
        <v>103</v>
      </c>
      <c r="C112" s="223" t="s">
        <v>458</v>
      </c>
      <c r="D112" s="224" t="s">
        <v>459</v>
      </c>
      <c r="E112" s="228">
        <v>4498692836</v>
      </c>
      <c r="F112" s="228">
        <v>4498692836</v>
      </c>
      <c r="G112" s="225">
        <v>0</v>
      </c>
      <c r="H112" s="225">
        <v>0</v>
      </c>
      <c r="I112" s="225">
        <v>0</v>
      </c>
      <c r="J112" s="225">
        <v>0</v>
      </c>
      <c r="K112" s="225">
        <v>2528692836</v>
      </c>
      <c r="L112" s="225">
        <v>2528692836</v>
      </c>
      <c r="M112" s="225">
        <v>0</v>
      </c>
      <c r="N112" s="225">
        <v>0</v>
      </c>
      <c r="O112" s="225">
        <v>0</v>
      </c>
      <c r="P112" s="225">
        <v>0</v>
      </c>
      <c r="Q112" s="225">
        <v>0</v>
      </c>
      <c r="R112" s="225">
        <v>0</v>
      </c>
      <c r="S112" s="225">
        <v>0</v>
      </c>
      <c r="T112" s="225">
        <v>0</v>
      </c>
      <c r="U112" s="225">
        <v>0</v>
      </c>
      <c r="V112" s="227">
        <f t="shared" si="4"/>
        <v>0.56209501919414884</v>
      </c>
      <c r="W112" s="226" t="s">
        <v>1</v>
      </c>
      <c r="X112" s="226" t="s">
        <v>1</v>
      </c>
      <c r="Y112" s="216"/>
      <c r="Z112" s="226" t="s">
        <v>1</v>
      </c>
    </row>
    <row r="113" spans="2:26" ht="33.75" x14ac:dyDescent="0.25">
      <c r="B113" s="223">
        <v>104</v>
      </c>
      <c r="C113" s="223" t="s">
        <v>460</v>
      </c>
      <c r="D113" s="224" t="s">
        <v>461</v>
      </c>
      <c r="E113" s="228">
        <v>2027158039</v>
      </c>
      <c r="F113" s="228">
        <v>2027158039</v>
      </c>
      <c r="G113" s="225">
        <v>0</v>
      </c>
      <c r="H113" s="225">
        <v>0</v>
      </c>
      <c r="I113" s="225">
        <v>0</v>
      </c>
      <c r="J113" s="225">
        <v>0</v>
      </c>
      <c r="K113" s="225">
        <v>3027158036</v>
      </c>
      <c r="L113" s="225">
        <v>3027158036</v>
      </c>
      <c r="M113" s="225">
        <v>0</v>
      </c>
      <c r="N113" s="225">
        <v>0</v>
      </c>
      <c r="O113" s="225">
        <v>0</v>
      </c>
      <c r="P113" s="225">
        <v>0</v>
      </c>
      <c r="Q113" s="225">
        <v>0</v>
      </c>
      <c r="R113" s="225">
        <v>0</v>
      </c>
      <c r="S113" s="225">
        <v>0</v>
      </c>
      <c r="T113" s="225">
        <v>0</v>
      </c>
      <c r="U113" s="225">
        <v>0</v>
      </c>
      <c r="V113" s="227">
        <f t="shared" si="4"/>
        <v>1.493301448511287</v>
      </c>
      <c r="W113" s="226" t="s">
        <v>1</v>
      </c>
      <c r="X113" s="226" t="s">
        <v>1</v>
      </c>
      <c r="Y113" s="216"/>
      <c r="Z113" s="226" t="s">
        <v>1</v>
      </c>
    </row>
    <row r="114" spans="2:26" ht="33.75" x14ac:dyDescent="0.25">
      <c r="B114" s="223">
        <v>105</v>
      </c>
      <c r="C114" s="223" t="s">
        <v>462</v>
      </c>
      <c r="D114" s="224" t="s">
        <v>463</v>
      </c>
      <c r="E114" s="228">
        <v>2842917672</v>
      </c>
      <c r="F114" s="228">
        <v>2842917672</v>
      </c>
      <c r="G114" s="225">
        <v>0</v>
      </c>
      <c r="H114" s="225">
        <v>0</v>
      </c>
      <c r="I114" s="225">
        <v>0</v>
      </c>
      <c r="J114" s="225">
        <v>0</v>
      </c>
      <c r="K114" s="225">
        <v>1592917672</v>
      </c>
      <c r="L114" s="225">
        <v>1592917672</v>
      </c>
      <c r="M114" s="225">
        <v>0</v>
      </c>
      <c r="N114" s="225">
        <v>0</v>
      </c>
      <c r="O114" s="225">
        <v>0</v>
      </c>
      <c r="P114" s="225">
        <v>0</v>
      </c>
      <c r="Q114" s="225">
        <v>0</v>
      </c>
      <c r="R114" s="225">
        <v>0</v>
      </c>
      <c r="S114" s="225">
        <v>0</v>
      </c>
      <c r="T114" s="225">
        <v>0</v>
      </c>
      <c r="U114" s="225">
        <v>0</v>
      </c>
      <c r="V114" s="227">
        <f t="shared" si="4"/>
        <v>0.56031086924841489</v>
      </c>
      <c r="W114" s="226" t="s">
        <v>1</v>
      </c>
      <c r="X114" s="226" t="s">
        <v>1</v>
      </c>
      <c r="Y114" s="216"/>
      <c r="Z114" s="226" t="s">
        <v>1</v>
      </c>
    </row>
    <row r="115" spans="2:26" ht="40.5" customHeight="1" x14ac:dyDescent="0.25">
      <c r="B115" s="223">
        <v>106</v>
      </c>
      <c r="C115" s="223" t="s">
        <v>464</v>
      </c>
      <c r="D115" s="224" t="s">
        <v>465</v>
      </c>
      <c r="E115" s="228"/>
      <c r="F115" s="228"/>
      <c r="G115" s="225">
        <v>0</v>
      </c>
      <c r="H115" s="225">
        <v>0</v>
      </c>
      <c r="I115" s="225">
        <v>0</v>
      </c>
      <c r="J115" s="225">
        <v>0</v>
      </c>
      <c r="K115" s="225">
        <v>335674618</v>
      </c>
      <c r="L115" s="225">
        <v>335674618</v>
      </c>
      <c r="M115" s="225">
        <v>0</v>
      </c>
      <c r="N115" s="225">
        <v>0</v>
      </c>
      <c r="O115" s="225">
        <v>0</v>
      </c>
      <c r="P115" s="225">
        <v>0</v>
      </c>
      <c r="Q115" s="225">
        <v>0</v>
      </c>
      <c r="R115" s="225">
        <v>0</v>
      </c>
      <c r="S115" s="225">
        <v>0</v>
      </c>
      <c r="T115" s="225">
        <v>0</v>
      </c>
      <c r="U115" s="225">
        <v>0</v>
      </c>
      <c r="V115" s="227"/>
      <c r="W115" s="226" t="s">
        <v>1</v>
      </c>
      <c r="X115" s="226" t="s">
        <v>1</v>
      </c>
      <c r="Y115" s="216"/>
      <c r="Z115" s="226" t="s">
        <v>1</v>
      </c>
    </row>
    <row r="116" spans="2:26" ht="33.75" x14ac:dyDescent="0.25">
      <c r="B116" s="223">
        <v>107</v>
      </c>
      <c r="C116" s="223" t="s">
        <v>466</v>
      </c>
      <c r="D116" s="224" t="s">
        <v>467</v>
      </c>
      <c r="E116" s="228"/>
      <c r="F116" s="228"/>
      <c r="G116" s="225">
        <v>0</v>
      </c>
      <c r="H116" s="225">
        <v>0</v>
      </c>
      <c r="I116" s="225">
        <v>0</v>
      </c>
      <c r="J116" s="225">
        <v>0</v>
      </c>
      <c r="K116" s="225">
        <v>700000000</v>
      </c>
      <c r="L116" s="225">
        <v>700000000</v>
      </c>
      <c r="M116" s="225">
        <v>0</v>
      </c>
      <c r="N116" s="225">
        <v>0</v>
      </c>
      <c r="O116" s="225">
        <v>0</v>
      </c>
      <c r="P116" s="225">
        <v>0</v>
      </c>
      <c r="Q116" s="225">
        <v>0</v>
      </c>
      <c r="R116" s="225">
        <v>0</v>
      </c>
      <c r="S116" s="225">
        <v>0</v>
      </c>
      <c r="T116" s="225">
        <v>0</v>
      </c>
      <c r="U116" s="225">
        <v>0</v>
      </c>
      <c r="V116" s="227"/>
      <c r="W116" s="226" t="s">
        <v>1</v>
      </c>
      <c r="X116" s="226" t="s">
        <v>1</v>
      </c>
      <c r="Y116" s="216"/>
      <c r="Z116" s="226" t="s">
        <v>1</v>
      </c>
    </row>
    <row r="117" spans="2:26" ht="33.75" x14ac:dyDescent="0.25">
      <c r="B117" s="223">
        <v>108</v>
      </c>
      <c r="C117" s="223" t="s">
        <v>468</v>
      </c>
      <c r="D117" s="224" t="s">
        <v>469</v>
      </c>
      <c r="E117" s="228"/>
      <c r="F117" s="228"/>
      <c r="G117" s="225">
        <v>0</v>
      </c>
      <c r="H117" s="225">
        <v>0</v>
      </c>
      <c r="I117" s="225">
        <v>0</v>
      </c>
      <c r="J117" s="225">
        <v>0</v>
      </c>
      <c r="K117" s="225">
        <v>673193000</v>
      </c>
      <c r="L117" s="225">
        <v>673193000</v>
      </c>
      <c r="M117" s="225">
        <v>0</v>
      </c>
      <c r="N117" s="225">
        <v>0</v>
      </c>
      <c r="O117" s="225">
        <v>0</v>
      </c>
      <c r="P117" s="225">
        <v>0</v>
      </c>
      <c r="Q117" s="225">
        <v>0</v>
      </c>
      <c r="R117" s="225">
        <v>0</v>
      </c>
      <c r="S117" s="225">
        <v>0</v>
      </c>
      <c r="T117" s="225">
        <v>0</v>
      </c>
      <c r="U117" s="225">
        <v>0</v>
      </c>
      <c r="V117" s="227"/>
      <c r="W117" s="226" t="s">
        <v>1</v>
      </c>
      <c r="X117" s="226" t="s">
        <v>1</v>
      </c>
      <c r="Y117" s="216"/>
      <c r="Z117" s="226" t="s">
        <v>1</v>
      </c>
    </row>
    <row r="118" spans="2:26" ht="33.75" x14ac:dyDescent="0.25">
      <c r="B118" s="223">
        <v>109</v>
      </c>
      <c r="C118" s="223" t="s">
        <v>470</v>
      </c>
      <c r="D118" s="224" t="s">
        <v>471</v>
      </c>
      <c r="E118" s="228"/>
      <c r="F118" s="228"/>
      <c r="G118" s="225">
        <v>0</v>
      </c>
      <c r="H118" s="225">
        <v>0</v>
      </c>
      <c r="I118" s="225">
        <v>0</v>
      </c>
      <c r="J118" s="225">
        <v>0</v>
      </c>
      <c r="K118" s="225">
        <v>700000000</v>
      </c>
      <c r="L118" s="225">
        <v>700000000</v>
      </c>
      <c r="M118" s="225">
        <v>0</v>
      </c>
      <c r="N118" s="225">
        <v>0</v>
      </c>
      <c r="O118" s="225">
        <v>0</v>
      </c>
      <c r="P118" s="225">
        <v>0</v>
      </c>
      <c r="Q118" s="225">
        <v>0</v>
      </c>
      <c r="R118" s="225">
        <v>0</v>
      </c>
      <c r="S118" s="225">
        <v>0</v>
      </c>
      <c r="T118" s="225">
        <v>0</v>
      </c>
      <c r="U118" s="225">
        <v>0</v>
      </c>
      <c r="V118" s="227"/>
      <c r="W118" s="226" t="s">
        <v>1</v>
      </c>
      <c r="X118" s="226" t="s">
        <v>1</v>
      </c>
      <c r="Y118" s="216"/>
      <c r="Z118" s="226" t="s">
        <v>1</v>
      </c>
    </row>
    <row r="119" spans="2:26" ht="33.75" x14ac:dyDescent="0.25">
      <c r="B119" s="223">
        <v>110</v>
      </c>
      <c r="C119" s="223" t="s">
        <v>472</v>
      </c>
      <c r="D119" s="224" t="s">
        <v>473</v>
      </c>
      <c r="E119" s="228"/>
      <c r="F119" s="228"/>
      <c r="G119" s="225">
        <v>0</v>
      </c>
      <c r="H119" s="225">
        <v>0</v>
      </c>
      <c r="I119" s="225">
        <v>0</v>
      </c>
      <c r="J119" s="225">
        <v>0</v>
      </c>
      <c r="K119" s="225">
        <v>700000000</v>
      </c>
      <c r="L119" s="225">
        <v>700000000</v>
      </c>
      <c r="M119" s="225">
        <v>0</v>
      </c>
      <c r="N119" s="225">
        <v>0</v>
      </c>
      <c r="O119" s="225">
        <v>0</v>
      </c>
      <c r="P119" s="225">
        <v>0</v>
      </c>
      <c r="Q119" s="225">
        <v>0</v>
      </c>
      <c r="R119" s="225">
        <v>0</v>
      </c>
      <c r="S119" s="225">
        <v>0</v>
      </c>
      <c r="T119" s="225">
        <v>0</v>
      </c>
      <c r="U119" s="225">
        <v>0</v>
      </c>
      <c r="V119" s="227"/>
      <c r="W119" s="226" t="s">
        <v>1</v>
      </c>
      <c r="X119" s="226" t="s">
        <v>1</v>
      </c>
      <c r="Y119" s="216"/>
      <c r="Z119" s="226" t="s">
        <v>1</v>
      </c>
    </row>
    <row r="120" spans="2:26" ht="22.5" x14ac:dyDescent="0.25">
      <c r="B120" s="223">
        <v>111</v>
      </c>
      <c r="C120" s="223" t="s">
        <v>474</v>
      </c>
      <c r="D120" s="224" t="s">
        <v>475</v>
      </c>
      <c r="E120" s="228"/>
      <c r="F120" s="228"/>
      <c r="G120" s="225">
        <v>0</v>
      </c>
      <c r="H120" s="225">
        <v>0</v>
      </c>
      <c r="I120" s="225">
        <v>0</v>
      </c>
      <c r="J120" s="225">
        <v>0</v>
      </c>
      <c r="K120" s="225">
        <v>700000000</v>
      </c>
      <c r="L120" s="225">
        <v>700000000</v>
      </c>
      <c r="M120" s="225">
        <v>0</v>
      </c>
      <c r="N120" s="225">
        <v>0</v>
      </c>
      <c r="O120" s="225">
        <v>0</v>
      </c>
      <c r="P120" s="225">
        <v>0</v>
      </c>
      <c r="Q120" s="225">
        <v>0</v>
      </c>
      <c r="R120" s="225">
        <v>0</v>
      </c>
      <c r="S120" s="225">
        <v>0</v>
      </c>
      <c r="T120" s="225">
        <v>0</v>
      </c>
      <c r="U120" s="225">
        <v>0</v>
      </c>
      <c r="V120" s="227"/>
      <c r="W120" s="226" t="s">
        <v>1</v>
      </c>
      <c r="X120" s="226" t="s">
        <v>1</v>
      </c>
      <c r="Y120" s="216"/>
      <c r="Z120" s="226" t="s">
        <v>1</v>
      </c>
    </row>
    <row r="121" spans="2:26" ht="22.5" x14ac:dyDescent="0.25">
      <c r="B121" s="223">
        <v>112</v>
      </c>
      <c r="C121" s="223" t="s">
        <v>476</v>
      </c>
      <c r="D121" s="224" t="s">
        <v>477</v>
      </c>
      <c r="E121" s="228">
        <v>535076000</v>
      </c>
      <c r="F121" s="228">
        <v>535076000</v>
      </c>
      <c r="G121" s="225">
        <v>0</v>
      </c>
      <c r="H121" s="225">
        <v>0</v>
      </c>
      <c r="I121" s="225">
        <v>0</v>
      </c>
      <c r="J121" s="225">
        <v>0</v>
      </c>
      <c r="K121" s="225">
        <v>267606000</v>
      </c>
      <c r="L121" s="225">
        <v>267606000</v>
      </c>
      <c r="M121" s="225">
        <v>0</v>
      </c>
      <c r="N121" s="225">
        <v>0</v>
      </c>
      <c r="O121" s="225">
        <v>0</v>
      </c>
      <c r="P121" s="225">
        <v>0</v>
      </c>
      <c r="Q121" s="225">
        <v>0</v>
      </c>
      <c r="R121" s="225">
        <v>0</v>
      </c>
      <c r="S121" s="225">
        <v>0</v>
      </c>
      <c r="T121" s="225">
        <v>0</v>
      </c>
      <c r="U121" s="225">
        <v>0</v>
      </c>
      <c r="V121" s="227">
        <f t="shared" si="4"/>
        <v>0.50012708475057743</v>
      </c>
      <c r="W121" s="226" t="s">
        <v>1</v>
      </c>
      <c r="X121" s="226" t="s">
        <v>1</v>
      </c>
      <c r="Y121" s="216"/>
      <c r="Z121" s="226" t="s">
        <v>1</v>
      </c>
    </row>
    <row r="122" spans="2:26" ht="22.5" x14ac:dyDescent="0.25">
      <c r="B122" s="223">
        <v>113</v>
      </c>
      <c r="C122" s="223" t="s">
        <v>478</v>
      </c>
      <c r="D122" s="224" t="s">
        <v>479</v>
      </c>
      <c r="E122" s="228">
        <v>133931000</v>
      </c>
      <c r="F122" s="228">
        <v>133931000</v>
      </c>
      <c r="G122" s="225">
        <v>0</v>
      </c>
      <c r="H122" s="225">
        <v>0</v>
      </c>
      <c r="I122" s="225">
        <v>0</v>
      </c>
      <c r="J122" s="225">
        <v>0</v>
      </c>
      <c r="K122" s="225">
        <v>99909000</v>
      </c>
      <c r="L122" s="225">
        <v>99909000</v>
      </c>
      <c r="M122" s="225">
        <v>0</v>
      </c>
      <c r="N122" s="225">
        <v>0</v>
      </c>
      <c r="O122" s="225">
        <v>0</v>
      </c>
      <c r="P122" s="225">
        <v>0</v>
      </c>
      <c r="Q122" s="225">
        <v>0</v>
      </c>
      <c r="R122" s="225">
        <v>0</v>
      </c>
      <c r="S122" s="225">
        <v>0</v>
      </c>
      <c r="T122" s="225">
        <v>0</v>
      </c>
      <c r="U122" s="225">
        <v>0</v>
      </c>
      <c r="V122" s="227">
        <f t="shared" si="4"/>
        <v>0.74597367301072937</v>
      </c>
      <c r="W122" s="226" t="s">
        <v>1</v>
      </c>
      <c r="X122" s="226" t="s">
        <v>1</v>
      </c>
      <c r="Y122" s="216"/>
      <c r="Z122" s="226" t="s">
        <v>1</v>
      </c>
    </row>
    <row r="123" spans="2:26" ht="33.75" x14ac:dyDescent="0.25">
      <c r="B123" s="223">
        <v>114</v>
      </c>
      <c r="C123" s="223" t="s">
        <v>480</v>
      </c>
      <c r="D123" s="224" t="s">
        <v>481</v>
      </c>
      <c r="E123" s="228"/>
      <c r="F123" s="228"/>
      <c r="G123" s="225">
        <v>0</v>
      </c>
      <c r="H123" s="225">
        <v>0</v>
      </c>
      <c r="I123" s="225">
        <v>0</v>
      </c>
      <c r="J123" s="225">
        <v>0</v>
      </c>
      <c r="K123" s="225">
        <v>680001000</v>
      </c>
      <c r="L123" s="225">
        <v>680001000</v>
      </c>
      <c r="M123" s="225">
        <v>0</v>
      </c>
      <c r="N123" s="225">
        <v>0</v>
      </c>
      <c r="O123" s="225">
        <v>0</v>
      </c>
      <c r="P123" s="225">
        <v>0</v>
      </c>
      <c r="Q123" s="225">
        <v>0</v>
      </c>
      <c r="R123" s="225">
        <v>0</v>
      </c>
      <c r="S123" s="225">
        <v>0</v>
      </c>
      <c r="T123" s="225">
        <v>0</v>
      </c>
      <c r="U123" s="225">
        <v>0</v>
      </c>
      <c r="V123" s="227"/>
      <c r="W123" s="226" t="s">
        <v>1</v>
      </c>
      <c r="X123" s="226" t="s">
        <v>1</v>
      </c>
      <c r="Y123" s="216"/>
      <c r="Z123" s="226" t="s">
        <v>1</v>
      </c>
    </row>
    <row r="124" spans="2:26" ht="22.5" x14ac:dyDescent="0.25">
      <c r="B124" s="223">
        <v>115</v>
      </c>
      <c r="C124" s="223" t="s">
        <v>482</v>
      </c>
      <c r="D124" s="224" t="s">
        <v>483</v>
      </c>
      <c r="E124" s="228">
        <v>2300000000</v>
      </c>
      <c r="F124" s="228">
        <v>2300000000</v>
      </c>
      <c r="G124" s="225">
        <v>0</v>
      </c>
      <c r="H124" s="225">
        <v>0</v>
      </c>
      <c r="I124" s="225">
        <v>0</v>
      </c>
      <c r="J124" s="225">
        <v>0</v>
      </c>
      <c r="K124" s="225">
        <v>5133922000</v>
      </c>
      <c r="L124" s="225">
        <v>5133922000</v>
      </c>
      <c r="M124" s="225">
        <v>0</v>
      </c>
      <c r="N124" s="225">
        <v>0</v>
      </c>
      <c r="O124" s="225">
        <v>0</v>
      </c>
      <c r="P124" s="225">
        <v>0</v>
      </c>
      <c r="Q124" s="225">
        <v>0</v>
      </c>
      <c r="R124" s="225">
        <v>0</v>
      </c>
      <c r="S124" s="225">
        <v>0</v>
      </c>
      <c r="T124" s="225">
        <v>0</v>
      </c>
      <c r="U124" s="225">
        <v>0</v>
      </c>
      <c r="V124" s="227">
        <f t="shared" si="4"/>
        <v>2.2321399999999998</v>
      </c>
      <c r="W124" s="226" t="s">
        <v>1</v>
      </c>
      <c r="X124" s="226" t="s">
        <v>1</v>
      </c>
      <c r="Y124" s="216"/>
      <c r="Z124" s="226" t="s">
        <v>1</v>
      </c>
    </row>
    <row r="125" spans="2:26" ht="22.5" x14ac:dyDescent="0.25">
      <c r="B125" s="223">
        <v>116</v>
      </c>
      <c r="C125" s="223" t="s">
        <v>484</v>
      </c>
      <c r="D125" s="224" t="s">
        <v>485</v>
      </c>
      <c r="E125" s="228"/>
      <c r="F125" s="228"/>
      <c r="G125" s="225">
        <v>0</v>
      </c>
      <c r="H125" s="225">
        <v>0</v>
      </c>
      <c r="I125" s="225">
        <v>0</v>
      </c>
      <c r="J125" s="225">
        <v>0</v>
      </c>
      <c r="K125" s="225">
        <v>642257000</v>
      </c>
      <c r="L125" s="225">
        <v>642257000</v>
      </c>
      <c r="M125" s="225">
        <v>0</v>
      </c>
      <c r="N125" s="225">
        <v>0</v>
      </c>
      <c r="O125" s="225">
        <v>0</v>
      </c>
      <c r="P125" s="225">
        <v>0</v>
      </c>
      <c r="Q125" s="225">
        <v>0</v>
      </c>
      <c r="R125" s="225">
        <v>0</v>
      </c>
      <c r="S125" s="225">
        <v>0</v>
      </c>
      <c r="T125" s="225">
        <v>0</v>
      </c>
      <c r="U125" s="225">
        <v>0</v>
      </c>
      <c r="V125" s="227"/>
      <c r="W125" s="226" t="s">
        <v>1</v>
      </c>
      <c r="X125" s="226" t="s">
        <v>1</v>
      </c>
      <c r="Y125" s="216"/>
      <c r="Z125" s="226" t="s">
        <v>1</v>
      </c>
    </row>
    <row r="126" spans="2:26" ht="33.75" x14ac:dyDescent="0.25">
      <c r="B126" s="223">
        <v>117</v>
      </c>
      <c r="C126" s="223" t="s">
        <v>486</v>
      </c>
      <c r="D126" s="224" t="s">
        <v>487</v>
      </c>
      <c r="E126" s="228"/>
      <c r="F126" s="228"/>
      <c r="G126" s="225">
        <v>0</v>
      </c>
      <c r="H126" s="225">
        <v>0</v>
      </c>
      <c r="I126" s="225">
        <v>0</v>
      </c>
      <c r="J126" s="225">
        <v>0</v>
      </c>
      <c r="K126" s="225">
        <v>645668000</v>
      </c>
      <c r="L126" s="225">
        <v>645668000</v>
      </c>
      <c r="M126" s="225">
        <v>0</v>
      </c>
      <c r="N126" s="225">
        <v>0</v>
      </c>
      <c r="O126" s="225">
        <v>0</v>
      </c>
      <c r="P126" s="225">
        <v>0</v>
      </c>
      <c r="Q126" s="225">
        <v>0</v>
      </c>
      <c r="R126" s="225">
        <v>0</v>
      </c>
      <c r="S126" s="225">
        <v>0</v>
      </c>
      <c r="T126" s="225">
        <v>0</v>
      </c>
      <c r="U126" s="225">
        <v>0</v>
      </c>
      <c r="V126" s="227"/>
      <c r="W126" s="226" t="s">
        <v>1</v>
      </c>
      <c r="X126" s="226" t="s">
        <v>1</v>
      </c>
      <c r="Y126" s="216"/>
      <c r="Z126" s="226" t="s">
        <v>1</v>
      </c>
    </row>
    <row r="127" spans="2:26" ht="22.5" x14ac:dyDescent="0.25">
      <c r="B127" s="223">
        <v>118</v>
      </c>
      <c r="C127" s="223" t="s">
        <v>488</v>
      </c>
      <c r="D127" s="224" t="s">
        <v>489</v>
      </c>
      <c r="E127" s="228">
        <v>300000000</v>
      </c>
      <c r="F127" s="228">
        <v>300000000</v>
      </c>
      <c r="G127" s="225">
        <v>0</v>
      </c>
      <c r="H127" s="225">
        <v>0</v>
      </c>
      <c r="I127" s="225">
        <v>0</v>
      </c>
      <c r="J127" s="225">
        <v>0</v>
      </c>
      <c r="K127" s="225">
        <v>295143000</v>
      </c>
      <c r="L127" s="225">
        <v>295143000</v>
      </c>
      <c r="M127" s="225">
        <v>0</v>
      </c>
      <c r="N127" s="225">
        <v>0</v>
      </c>
      <c r="O127" s="225">
        <v>0</v>
      </c>
      <c r="P127" s="225">
        <v>0</v>
      </c>
      <c r="Q127" s="225">
        <v>0</v>
      </c>
      <c r="R127" s="225">
        <v>0</v>
      </c>
      <c r="S127" s="225">
        <v>0</v>
      </c>
      <c r="T127" s="225">
        <v>0</v>
      </c>
      <c r="U127" s="225">
        <v>0</v>
      </c>
      <c r="V127" s="227">
        <f t="shared" si="4"/>
        <v>0.98380999999999996</v>
      </c>
      <c r="W127" s="226" t="s">
        <v>1</v>
      </c>
      <c r="X127" s="226" t="s">
        <v>1</v>
      </c>
      <c r="Y127" s="216"/>
      <c r="Z127" s="226" t="s">
        <v>1</v>
      </c>
    </row>
    <row r="128" spans="2:26" ht="33.75" x14ac:dyDescent="0.25">
      <c r="B128" s="223">
        <v>119</v>
      </c>
      <c r="C128" s="223" t="s">
        <v>490</v>
      </c>
      <c r="D128" s="224" t="s">
        <v>491</v>
      </c>
      <c r="E128" s="228">
        <v>1511915000</v>
      </c>
      <c r="F128" s="228">
        <v>1511915000</v>
      </c>
      <c r="G128" s="225">
        <v>0</v>
      </c>
      <c r="H128" s="225">
        <v>0</v>
      </c>
      <c r="I128" s="225">
        <v>0</v>
      </c>
      <c r="J128" s="225">
        <v>0</v>
      </c>
      <c r="K128" s="225">
        <v>211915000</v>
      </c>
      <c r="L128" s="225">
        <v>211915000</v>
      </c>
      <c r="M128" s="225">
        <v>0</v>
      </c>
      <c r="N128" s="225">
        <v>0</v>
      </c>
      <c r="O128" s="225">
        <v>0</v>
      </c>
      <c r="P128" s="225">
        <v>0</v>
      </c>
      <c r="Q128" s="225">
        <v>0</v>
      </c>
      <c r="R128" s="225">
        <v>0</v>
      </c>
      <c r="S128" s="225">
        <v>0</v>
      </c>
      <c r="T128" s="225">
        <v>0</v>
      </c>
      <c r="U128" s="225">
        <v>0</v>
      </c>
      <c r="V128" s="227">
        <f t="shared" si="4"/>
        <v>0.14016330283117767</v>
      </c>
      <c r="W128" s="226" t="s">
        <v>1</v>
      </c>
      <c r="X128" s="226" t="s">
        <v>1</v>
      </c>
      <c r="Y128" s="216"/>
      <c r="Z128" s="226" t="s">
        <v>1</v>
      </c>
    </row>
    <row r="129" spans="2:26" ht="33.75" x14ac:dyDescent="0.25">
      <c r="B129" s="223">
        <v>120</v>
      </c>
      <c r="C129" s="223" t="s">
        <v>492</v>
      </c>
      <c r="D129" s="224" t="s">
        <v>493</v>
      </c>
      <c r="E129" s="228">
        <v>800000000</v>
      </c>
      <c r="F129" s="228">
        <v>800000000</v>
      </c>
      <c r="G129" s="225">
        <v>0</v>
      </c>
      <c r="H129" s="225">
        <v>0</v>
      </c>
      <c r="I129" s="225">
        <v>0</v>
      </c>
      <c r="J129" s="225">
        <v>0</v>
      </c>
      <c r="K129" s="225">
        <v>788303000</v>
      </c>
      <c r="L129" s="225">
        <v>788303000</v>
      </c>
      <c r="M129" s="225">
        <v>0</v>
      </c>
      <c r="N129" s="225">
        <v>0</v>
      </c>
      <c r="O129" s="225">
        <v>0</v>
      </c>
      <c r="P129" s="225">
        <v>0</v>
      </c>
      <c r="Q129" s="225">
        <v>0</v>
      </c>
      <c r="R129" s="225">
        <v>0</v>
      </c>
      <c r="S129" s="225">
        <v>0</v>
      </c>
      <c r="T129" s="225">
        <v>0</v>
      </c>
      <c r="U129" s="225">
        <v>0</v>
      </c>
      <c r="V129" s="227">
        <f t="shared" si="4"/>
        <v>0.98537874999999997</v>
      </c>
      <c r="W129" s="226" t="s">
        <v>1</v>
      </c>
      <c r="X129" s="226" t="s">
        <v>1</v>
      </c>
      <c r="Y129" s="216"/>
      <c r="Z129" s="226" t="s">
        <v>1</v>
      </c>
    </row>
    <row r="130" spans="2:26" ht="22.5" x14ac:dyDescent="0.25">
      <c r="B130" s="223">
        <v>121</v>
      </c>
      <c r="C130" s="223" t="s">
        <v>494</v>
      </c>
      <c r="D130" s="224" t="s">
        <v>495</v>
      </c>
      <c r="E130" s="228">
        <v>1000000000</v>
      </c>
      <c r="F130" s="228">
        <v>1000000000</v>
      </c>
      <c r="G130" s="225">
        <v>0</v>
      </c>
      <c r="H130" s="225">
        <v>0</v>
      </c>
      <c r="I130" s="225">
        <v>0</v>
      </c>
      <c r="J130" s="225">
        <v>0</v>
      </c>
      <c r="K130" s="225">
        <v>985698000</v>
      </c>
      <c r="L130" s="225">
        <v>985698000</v>
      </c>
      <c r="M130" s="225">
        <v>0</v>
      </c>
      <c r="N130" s="225">
        <v>0</v>
      </c>
      <c r="O130" s="225">
        <v>0</v>
      </c>
      <c r="P130" s="225">
        <v>0</v>
      </c>
      <c r="Q130" s="225">
        <v>0</v>
      </c>
      <c r="R130" s="225">
        <v>0</v>
      </c>
      <c r="S130" s="225">
        <v>0</v>
      </c>
      <c r="T130" s="225">
        <v>0</v>
      </c>
      <c r="U130" s="225">
        <v>0</v>
      </c>
      <c r="V130" s="227">
        <f t="shared" si="4"/>
        <v>0.98569799999999996</v>
      </c>
      <c r="W130" s="226" t="s">
        <v>1</v>
      </c>
      <c r="X130" s="226" t="s">
        <v>1</v>
      </c>
      <c r="Y130" s="216"/>
      <c r="Z130" s="226" t="s">
        <v>1</v>
      </c>
    </row>
    <row r="131" spans="2:26" ht="33.75" x14ac:dyDescent="0.25">
      <c r="B131" s="223">
        <v>122</v>
      </c>
      <c r="C131" s="223" t="s">
        <v>496</v>
      </c>
      <c r="D131" s="224" t="s">
        <v>497</v>
      </c>
      <c r="E131" s="228">
        <v>800000000</v>
      </c>
      <c r="F131" s="228">
        <v>800000000</v>
      </c>
      <c r="G131" s="225">
        <v>0</v>
      </c>
      <c r="H131" s="225">
        <v>0</v>
      </c>
      <c r="I131" s="225">
        <v>0</v>
      </c>
      <c r="J131" s="225">
        <v>0</v>
      </c>
      <c r="K131" s="225">
        <v>788303000</v>
      </c>
      <c r="L131" s="225">
        <v>788303000</v>
      </c>
      <c r="M131" s="225">
        <v>0</v>
      </c>
      <c r="N131" s="225">
        <v>0</v>
      </c>
      <c r="O131" s="225">
        <v>0</v>
      </c>
      <c r="P131" s="225">
        <v>0</v>
      </c>
      <c r="Q131" s="225">
        <v>0</v>
      </c>
      <c r="R131" s="225">
        <v>0</v>
      </c>
      <c r="S131" s="225">
        <v>0</v>
      </c>
      <c r="T131" s="225">
        <v>0</v>
      </c>
      <c r="U131" s="225">
        <v>0</v>
      </c>
      <c r="V131" s="227">
        <f t="shared" si="4"/>
        <v>0.98537874999999997</v>
      </c>
      <c r="W131" s="226" t="s">
        <v>1</v>
      </c>
      <c r="X131" s="226" t="s">
        <v>1</v>
      </c>
      <c r="Y131" s="216"/>
      <c r="Z131" s="226" t="s">
        <v>1</v>
      </c>
    </row>
    <row r="132" spans="2:26" ht="33.75" x14ac:dyDescent="0.25">
      <c r="B132" s="223">
        <v>123</v>
      </c>
      <c r="C132" s="223" t="s">
        <v>498</v>
      </c>
      <c r="D132" s="224" t="s">
        <v>499</v>
      </c>
      <c r="E132" s="228">
        <v>1000000000</v>
      </c>
      <c r="F132" s="228">
        <v>1000000000</v>
      </c>
      <c r="G132" s="225">
        <v>0</v>
      </c>
      <c r="H132" s="225">
        <v>0</v>
      </c>
      <c r="I132" s="225">
        <v>0</v>
      </c>
      <c r="J132" s="225">
        <v>0</v>
      </c>
      <c r="K132" s="225">
        <v>985697000</v>
      </c>
      <c r="L132" s="225">
        <v>985697000</v>
      </c>
      <c r="M132" s="225">
        <v>0</v>
      </c>
      <c r="N132" s="225">
        <v>0</v>
      </c>
      <c r="O132" s="225">
        <v>0</v>
      </c>
      <c r="P132" s="225">
        <v>0</v>
      </c>
      <c r="Q132" s="225">
        <v>0</v>
      </c>
      <c r="R132" s="225">
        <v>0</v>
      </c>
      <c r="S132" s="225">
        <v>0</v>
      </c>
      <c r="T132" s="225">
        <v>0</v>
      </c>
      <c r="U132" s="225">
        <v>0</v>
      </c>
      <c r="V132" s="227">
        <f t="shared" si="4"/>
        <v>0.98569700000000005</v>
      </c>
      <c r="W132" s="226" t="s">
        <v>1</v>
      </c>
      <c r="X132" s="226" t="s">
        <v>1</v>
      </c>
      <c r="Y132" s="216"/>
      <c r="Z132" s="226" t="s">
        <v>1</v>
      </c>
    </row>
    <row r="133" spans="2:26" ht="33.75" x14ac:dyDescent="0.25">
      <c r="B133" s="223">
        <v>124</v>
      </c>
      <c r="C133" s="223" t="s">
        <v>500</v>
      </c>
      <c r="D133" s="224" t="s">
        <v>501</v>
      </c>
      <c r="E133" s="228">
        <v>920000000</v>
      </c>
      <c r="F133" s="228">
        <v>920000000</v>
      </c>
      <c r="G133" s="225">
        <v>0</v>
      </c>
      <c r="H133" s="225">
        <v>0</v>
      </c>
      <c r="I133" s="225">
        <v>0</v>
      </c>
      <c r="J133" s="225">
        <v>0</v>
      </c>
      <c r="K133" s="225">
        <v>906739000</v>
      </c>
      <c r="L133" s="225">
        <v>906739000</v>
      </c>
      <c r="M133" s="225">
        <v>0</v>
      </c>
      <c r="N133" s="225">
        <v>0</v>
      </c>
      <c r="O133" s="225">
        <v>0</v>
      </c>
      <c r="P133" s="225">
        <v>0</v>
      </c>
      <c r="Q133" s="225">
        <v>0</v>
      </c>
      <c r="R133" s="225">
        <v>0</v>
      </c>
      <c r="S133" s="225">
        <v>0</v>
      </c>
      <c r="T133" s="225">
        <v>0</v>
      </c>
      <c r="U133" s="225">
        <v>0</v>
      </c>
      <c r="V133" s="227">
        <f t="shared" si="4"/>
        <v>0.98558586956521743</v>
      </c>
      <c r="W133" s="226" t="s">
        <v>1</v>
      </c>
      <c r="X133" s="226" t="s">
        <v>1</v>
      </c>
      <c r="Y133" s="216"/>
      <c r="Z133" s="226" t="s">
        <v>1</v>
      </c>
    </row>
    <row r="134" spans="2:26" ht="33.75" x14ac:dyDescent="0.25">
      <c r="B134" s="223">
        <v>125</v>
      </c>
      <c r="C134" s="223" t="s">
        <v>502</v>
      </c>
      <c r="D134" s="224" t="s">
        <v>503</v>
      </c>
      <c r="E134" s="228">
        <v>79041000</v>
      </c>
      <c r="F134" s="228">
        <v>79041000</v>
      </c>
      <c r="G134" s="225">
        <v>0</v>
      </c>
      <c r="H134" s="225">
        <v>0</v>
      </c>
      <c r="I134" s="225">
        <v>0</v>
      </c>
      <c r="J134" s="225">
        <v>0</v>
      </c>
      <c r="K134" s="225">
        <v>779041000</v>
      </c>
      <c r="L134" s="225">
        <v>779041000</v>
      </c>
      <c r="M134" s="225">
        <v>0</v>
      </c>
      <c r="N134" s="225">
        <v>0</v>
      </c>
      <c r="O134" s="225">
        <v>0</v>
      </c>
      <c r="P134" s="225">
        <v>0</v>
      </c>
      <c r="Q134" s="225">
        <v>0</v>
      </c>
      <c r="R134" s="225">
        <v>0</v>
      </c>
      <c r="S134" s="225">
        <v>0</v>
      </c>
      <c r="T134" s="225">
        <v>0</v>
      </c>
      <c r="U134" s="225">
        <v>0</v>
      </c>
      <c r="V134" s="227">
        <f t="shared" si="4"/>
        <v>9.8561632570438125</v>
      </c>
      <c r="W134" s="226" t="s">
        <v>1</v>
      </c>
      <c r="X134" s="226" t="s">
        <v>1</v>
      </c>
      <c r="Y134" s="216"/>
      <c r="Z134" s="226" t="s">
        <v>1</v>
      </c>
    </row>
    <row r="135" spans="2:26" ht="33.75" x14ac:dyDescent="0.25">
      <c r="B135" s="223">
        <v>126</v>
      </c>
      <c r="C135" s="223" t="s">
        <v>504</v>
      </c>
      <c r="D135" s="224" t="s">
        <v>505</v>
      </c>
      <c r="E135" s="228">
        <v>63718000</v>
      </c>
      <c r="F135" s="228">
        <v>63718000</v>
      </c>
      <c r="G135" s="225">
        <v>0</v>
      </c>
      <c r="H135" s="225">
        <v>0</v>
      </c>
      <c r="I135" s="225">
        <v>0</v>
      </c>
      <c r="J135" s="225">
        <v>0</v>
      </c>
      <c r="K135" s="225">
        <v>763718000</v>
      </c>
      <c r="L135" s="225">
        <v>763718000</v>
      </c>
      <c r="M135" s="225">
        <v>0</v>
      </c>
      <c r="N135" s="225">
        <v>0</v>
      </c>
      <c r="O135" s="225">
        <v>0</v>
      </c>
      <c r="P135" s="225">
        <v>0</v>
      </c>
      <c r="Q135" s="225">
        <v>0</v>
      </c>
      <c r="R135" s="225">
        <v>0</v>
      </c>
      <c r="S135" s="225">
        <v>0</v>
      </c>
      <c r="T135" s="225">
        <v>0</v>
      </c>
      <c r="U135" s="225">
        <v>0</v>
      </c>
      <c r="V135" s="227">
        <f t="shared" si="4"/>
        <v>11.98590665118177</v>
      </c>
      <c r="W135" s="226" t="s">
        <v>1</v>
      </c>
      <c r="X135" s="226" t="s">
        <v>1</v>
      </c>
      <c r="Y135" s="216"/>
      <c r="Z135" s="226" t="s">
        <v>1</v>
      </c>
    </row>
    <row r="136" spans="2:26" ht="33.75" x14ac:dyDescent="0.25">
      <c r="B136" s="223">
        <v>127</v>
      </c>
      <c r="C136" s="223" t="s">
        <v>506</v>
      </c>
      <c r="D136" s="224" t="s">
        <v>507</v>
      </c>
      <c r="E136" s="228">
        <v>499995000</v>
      </c>
      <c r="F136" s="228">
        <v>499995000</v>
      </c>
      <c r="G136" s="225">
        <v>0</v>
      </c>
      <c r="H136" s="225">
        <v>0</v>
      </c>
      <c r="I136" s="225">
        <v>0</v>
      </c>
      <c r="J136" s="225">
        <v>0</v>
      </c>
      <c r="K136" s="225">
        <v>0</v>
      </c>
      <c r="L136" s="225">
        <v>0</v>
      </c>
      <c r="M136" s="225">
        <v>0</v>
      </c>
      <c r="N136" s="225">
        <v>0</v>
      </c>
      <c r="O136" s="225">
        <v>0</v>
      </c>
      <c r="P136" s="225">
        <v>0</v>
      </c>
      <c r="Q136" s="225">
        <v>0</v>
      </c>
      <c r="R136" s="225">
        <v>0</v>
      </c>
      <c r="S136" s="225">
        <v>0</v>
      </c>
      <c r="T136" s="225">
        <v>0</v>
      </c>
      <c r="U136" s="225">
        <v>0</v>
      </c>
      <c r="V136" s="227">
        <f t="shared" si="4"/>
        <v>0</v>
      </c>
      <c r="W136" s="226" t="s">
        <v>1</v>
      </c>
      <c r="X136" s="226" t="s">
        <v>1</v>
      </c>
      <c r="Y136" s="216"/>
      <c r="Z136" s="226" t="s">
        <v>1</v>
      </c>
    </row>
    <row r="137" spans="2:26" ht="22.5" x14ac:dyDescent="0.25">
      <c r="B137" s="223">
        <v>128</v>
      </c>
      <c r="C137" s="223" t="s">
        <v>508</v>
      </c>
      <c r="D137" s="224" t="s">
        <v>509</v>
      </c>
      <c r="E137" s="228">
        <v>1500000000</v>
      </c>
      <c r="F137" s="228">
        <v>1500000000</v>
      </c>
      <c r="G137" s="225">
        <v>0</v>
      </c>
      <c r="H137" s="225">
        <v>0</v>
      </c>
      <c r="I137" s="225">
        <v>0</v>
      </c>
      <c r="J137" s="225">
        <v>0</v>
      </c>
      <c r="K137" s="225">
        <v>137520000</v>
      </c>
      <c r="L137" s="225">
        <v>137520000</v>
      </c>
      <c r="M137" s="225">
        <v>0</v>
      </c>
      <c r="N137" s="225">
        <v>0</v>
      </c>
      <c r="O137" s="225">
        <v>0</v>
      </c>
      <c r="P137" s="225">
        <v>0</v>
      </c>
      <c r="Q137" s="225">
        <v>0</v>
      </c>
      <c r="R137" s="225">
        <v>0</v>
      </c>
      <c r="S137" s="225">
        <v>0</v>
      </c>
      <c r="T137" s="225">
        <v>0</v>
      </c>
      <c r="U137" s="225">
        <v>0</v>
      </c>
      <c r="V137" s="227">
        <f t="shared" si="4"/>
        <v>9.1679999999999998E-2</v>
      </c>
      <c r="W137" s="226" t="s">
        <v>1</v>
      </c>
      <c r="X137" s="226" t="s">
        <v>1</v>
      </c>
      <c r="Y137" s="216"/>
      <c r="Z137" s="226" t="s">
        <v>1</v>
      </c>
    </row>
    <row r="138" spans="2:26" ht="33.75" x14ac:dyDescent="0.25">
      <c r="B138" s="223">
        <v>129</v>
      </c>
      <c r="C138" s="223" t="s">
        <v>510</v>
      </c>
      <c r="D138" s="224" t="s">
        <v>511</v>
      </c>
      <c r="E138" s="228">
        <v>594054000</v>
      </c>
      <c r="F138" s="228">
        <v>594054000</v>
      </c>
      <c r="G138" s="225">
        <v>0</v>
      </c>
      <c r="H138" s="225">
        <v>0</v>
      </c>
      <c r="I138" s="225">
        <v>0</v>
      </c>
      <c r="J138" s="225">
        <v>0</v>
      </c>
      <c r="K138" s="225">
        <v>512761418</v>
      </c>
      <c r="L138" s="225">
        <v>512761418</v>
      </c>
      <c r="M138" s="225">
        <v>0</v>
      </c>
      <c r="N138" s="225">
        <v>0</v>
      </c>
      <c r="O138" s="225">
        <v>0</v>
      </c>
      <c r="P138" s="225">
        <v>0</v>
      </c>
      <c r="Q138" s="225">
        <v>0</v>
      </c>
      <c r="R138" s="225">
        <v>0</v>
      </c>
      <c r="S138" s="225">
        <v>0</v>
      </c>
      <c r="T138" s="225">
        <v>0</v>
      </c>
      <c r="U138" s="225">
        <v>0</v>
      </c>
      <c r="V138" s="227">
        <f t="shared" si="4"/>
        <v>0.86315624168846605</v>
      </c>
      <c r="W138" s="226" t="s">
        <v>1</v>
      </c>
      <c r="X138" s="226" t="s">
        <v>1</v>
      </c>
      <c r="Y138" s="216"/>
      <c r="Z138" s="226" t="s">
        <v>1</v>
      </c>
    </row>
    <row r="139" spans="2:26" ht="33.75" x14ac:dyDescent="0.25">
      <c r="B139" s="223">
        <v>130</v>
      </c>
      <c r="C139" s="223" t="s">
        <v>512</v>
      </c>
      <c r="D139" s="224" t="s">
        <v>513</v>
      </c>
      <c r="E139" s="228">
        <v>500061600</v>
      </c>
      <c r="F139" s="228">
        <v>500061600</v>
      </c>
      <c r="G139" s="225">
        <v>0</v>
      </c>
      <c r="H139" s="225">
        <v>0</v>
      </c>
      <c r="I139" s="225">
        <v>0</v>
      </c>
      <c r="J139" s="225">
        <v>0</v>
      </c>
      <c r="K139" s="225">
        <v>418696364</v>
      </c>
      <c r="L139" s="225">
        <v>418696364</v>
      </c>
      <c r="M139" s="225">
        <v>0</v>
      </c>
      <c r="N139" s="225">
        <v>0</v>
      </c>
      <c r="O139" s="225">
        <v>0</v>
      </c>
      <c r="P139" s="225">
        <v>0</v>
      </c>
      <c r="Q139" s="225">
        <v>0</v>
      </c>
      <c r="R139" s="225">
        <v>0</v>
      </c>
      <c r="S139" s="225">
        <v>0</v>
      </c>
      <c r="T139" s="225">
        <v>0</v>
      </c>
      <c r="U139" s="225">
        <v>0</v>
      </c>
      <c r="V139" s="227">
        <f t="shared" si="4"/>
        <v>0.83728957392449255</v>
      </c>
      <c r="W139" s="226" t="s">
        <v>1</v>
      </c>
      <c r="X139" s="226" t="s">
        <v>1</v>
      </c>
      <c r="Y139" s="216"/>
      <c r="Z139" s="226" t="s">
        <v>1</v>
      </c>
    </row>
    <row r="140" spans="2:26" ht="33.75" x14ac:dyDescent="0.25">
      <c r="B140" s="223">
        <v>131</v>
      </c>
      <c r="C140" s="223" t="s">
        <v>514</v>
      </c>
      <c r="D140" s="224" t="s">
        <v>515</v>
      </c>
      <c r="E140" s="228">
        <v>566986255</v>
      </c>
      <c r="F140" s="228">
        <v>566986255</v>
      </c>
      <c r="G140" s="225">
        <v>0</v>
      </c>
      <c r="H140" s="225">
        <v>0</v>
      </c>
      <c r="I140" s="225">
        <v>0</v>
      </c>
      <c r="J140" s="225">
        <v>0</v>
      </c>
      <c r="K140" s="225">
        <v>489759382</v>
      </c>
      <c r="L140" s="225">
        <v>489759382</v>
      </c>
      <c r="M140" s="225">
        <v>0</v>
      </c>
      <c r="N140" s="225">
        <v>0</v>
      </c>
      <c r="O140" s="225">
        <v>0</v>
      </c>
      <c r="P140" s="225">
        <v>0</v>
      </c>
      <c r="Q140" s="225">
        <v>0</v>
      </c>
      <c r="R140" s="225">
        <v>0</v>
      </c>
      <c r="S140" s="225">
        <v>0</v>
      </c>
      <c r="T140" s="225">
        <v>0</v>
      </c>
      <c r="U140" s="225">
        <v>0</v>
      </c>
      <c r="V140" s="227">
        <f t="shared" si="4"/>
        <v>0.8637941002643883</v>
      </c>
      <c r="W140" s="226" t="s">
        <v>1</v>
      </c>
      <c r="X140" s="226" t="s">
        <v>1</v>
      </c>
      <c r="Y140" s="216"/>
      <c r="Z140" s="226" t="s">
        <v>1</v>
      </c>
    </row>
    <row r="141" spans="2:26" ht="33.75" x14ac:dyDescent="0.25">
      <c r="B141" s="223">
        <v>132</v>
      </c>
      <c r="C141" s="223" t="s">
        <v>516</v>
      </c>
      <c r="D141" s="224" t="s">
        <v>517</v>
      </c>
      <c r="E141" s="228">
        <v>458603345</v>
      </c>
      <c r="F141" s="228">
        <v>458603345</v>
      </c>
      <c r="G141" s="225">
        <v>0</v>
      </c>
      <c r="H141" s="225">
        <v>0</v>
      </c>
      <c r="I141" s="225">
        <v>0</v>
      </c>
      <c r="J141" s="225">
        <v>0</v>
      </c>
      <c r="K141" s="225">
        <v>386141236</v>
      </c>
      <c r="L141" s="225">
        <v>386141236</v>
      </c>
      <c r="M141" s="225">
        <v>0</v>
      </c>
      <c r="N141" s="225">
        <v>0</v>
      </c>
      <c r="O141" s="225">
        <v>0</v>
      </c>
      <c r="P141" s="225">
        <v>0</v>
      </c>
      <c r="Q141" s="225">
        <v>0</v>
      </c>
      <c r="R141" s="225">
        <v>0</v>
      </c>
      <c r="S141" s="225">
        <v>0</v>
      </c>
      <c r="T141" s="225">
        <v>0</v>
      </c>
      <c r="U141" s="225">
        <v>0</v>
      </c>
      <c r="V141" s="227">
        <f t="shared" si="4"/>
        <v>0.84199393704814773</v>
      </c>
      <c r="W141" s="226" t="s">
        <v>1</v>
      </c>
      <c r="X141" s="226" t="s">
        <v>1</v>
      </c>
      <c r="Y141" s="216"/>
      <c r="Z141" s="226" t="s">
        <v>1</v>
      </c>
    </row>
    <row r="142" spans="2:26" ht="33.75" x14ac:dyDescent="0.25">
      <c r="B142" s="223">
        <v>133</v>
      </c>
      <c r="C142" s="223" t="s">
        <v>518</v>
      </c>
      <c r="D142" s="224" t="s">
        <v>519</v>
      </c>
      <c r="E142" s="228">
        <v>255930000</v>
      </c>
      <c r="F142" s="228">
        <v>255930000</v>
      </c>
      <c r="G142" s="225">
        <v>0</v>
      </c>
      <c r="H142" s="225">
        <v>0</v>
      </c>
      <c r="I142" s="225">
        <v>0</v>
      </c>
      <c r="J142" s="225">
        <v>0</v>
      </c>
      <c r="K142" s="225">
        <v>2255930000</v>
      </c>
      <c r="L142" s="225">
        <v>2255930000</v>
      </c>
      <c r="M142" s="225">
        <v>0</v>
      </c>
      <c r="N142" s="225">
        <v>0</v>
      </c>
      <c r="O142" s="225">
        <v>0</v>
      </c>
      <c r="P142" s="225">
        <v>0</v>
      </c>
      <c r="Q142" s="225">
        <v>0</v>
      </c>
      <c r="R142" s="225">
        <v>0</v>
      </c>
      <c r="S142" s="225">
        <v>0</v>
      </c>
      <c r="T142" s="225">
        <v>0</v>
      </c>
      <c r="U142" s="225">
        <v>0</v>
      </c>
      <c r="V142" s="227">
        <f t="shared" si="4"/>
        <v>8.814636814754035</v>
      </c>
      <c r="W142" s="226" t="s">
        <v>1</v>
      </c>
      <c r="X142" s="226" t="s">
        <v>1</v>
      </c>
      <c r="Y142" s="216"/>
      <c r="Z142" s="226" t="s">
        <v>1</v>
      </c>
    </row>
    <row r="143" spans="2:26" ht="33.75" x14ac:dyDescent="0.25">
      <c r="B143" s="223">
        <v>134</v>
      </c>
      <c r="C143" s="223" t="s">
        <v>520</v>
      </c>
      <c r="D143" s="224" t="s">
        <v>521</v>
      </c>
      <c r="E143" s="228">
        <v>2490912000</v>
      </c>
      <c r="F143" s="228">
        <v>2490912000</v>
      </c>
      <c r="G143" s="225">
        <v>0</v>
      </c>
      <c r="H143" s="225">
        <v>0</v>
      </c>
      <c r="I143" s="225">
        <v>0</v>
      </c>
      <c r="J143" s="225">
        <v>0</v>
      </c>
      <c r="K143" s="225">
        <v>4245456000</v>
      </c>
      <c r="L143" s="225">
        <v>4245456000</v>
      </c>
      <c r="M143" s="225">
        <v>0</v>
      </c>
      <c r="N143" s="225">
        <v>0</v>
      </c>
      <c r="O143" s="225">
        <v>0</v>
      </c>
      <c r="P143" s="225">
        <v>0</v>
      </c>
      <c r="Q143" s="225">
        <v>0</v>
      </c>
      <c r="R143" s="225">
        <v>0</v>
      </c>
      <c r="S143" s="225">
        <v>0</v>
      </c>
      <c r="T143" s="225">
        <v>0</v>
      </c>
      <c r="U143" s="225">
        <v>0</v>
      </c>
      <c r="V143" s="227">
        <f t="shared" si="4"/>
        <v>1.7043781554707673</v>
      </c>
      <c r="W143" s="226" t="s">
        <v>1</v>
      </c>
      <c r="X143" s="226" t="s">
        <v>1</v>
      </c>
      <c r="Y143" s="216"/>
      <c r="Z143" s="226" t="s">
        <v>1</v>
      </c>
    </row>
    <row r="144" spans="2:26" ht="41.25" customHeight="1" x14ac:dyDescent="0.25">
      <c r="B144" s="223">
        <v>135</v>
      </c>
      <c r="C144" s="223" t="s">
        <v>522</v>
      </c>
      <c r="D144" s="224" t="s">
        <v>523</v>
      </c>
      <c r="E144" s="228"/>
      <c r="F144" s="228"/>
      <c r="G144" s="225">
        <v>0</v>
      </c>
      <c r="H144" s="225">
        <v>0</v>
      </c>
      <c r="I144" s="225">
        <v>0</v>
      </c>
      <c r="J144" s="225">
        <v>0</v>
      </c>
      <c r="K144" s="225">
        <v>675661000</v>
      </c>
      <c r="L144" s="225">
        <v>675661000</v>
      </c>
      <c r="M144" s="225">
        <v>0</v>
      </c>
      <c r="N144" s="225">
        <v>0</v>
      </c>
      <c r="O144" s="225">
        <v>0</v>
      </c>
      <c r="P144" s="225">
        <v>0</v>
      </c>
      <c r="Q144" s="225">
        <v>0</v>
      </c>
      <c r="R144" s="225">
        <v>0</v>
      </c>
      <c r="S144" s="225">
        <v>0</v>
      </c>
      <c r="T144" s="225">
        <v>0</v>
      </c>
      <c r="U144" s="225">
        <v>0</v>
      </c>
      <c r="V144" s="227"/>
      <c r="W144" s="226" t="s">
        <v>1</v>
      </c>
      <c r="X144" s="226" t="s">
        <v>1</v>
      </c>
      <c r="Y144" s="216"/>
      <c r="Z144" s="226" t="s">
        <v>1</v>
      </c>
    </row>
    <row r="145" spans="2:26" ht="33.75" x14ac:dyDescent="0.25">
      <c r="B145" s="223">
        <v>136</v>
      </c>
      <c r="C145" s="223" t="s">
        <v>524</v>
      </c>
      <c r="D145" s="224" t="s">
        <v>525</v>
      </c>
      <c r="E145" s="228"/>
      <c r="F145" s="228"/>
      <c r="G145" s="225">
        <v>0</v>
      </c>
      <c r="H145" s="225">
        <v>0</v>
      </c>
      <c r="I145" s="225">
        <v>0</v>
      </c>
      <c r="J145" s="225">
        <v>0</v>
      </c>
      <c r="K145" s="225">
        <v>700000000</v>
      </c>
      <c r="L145" s="225">
        <v>700000000</v>
      </c>
      <c r="M145" s="225">
        <v>0</v>
      </c>
      <c r="N145" s="225">
        <v>0</v>
      </c>
      <c r="O145" s="225">
        <v>0</v>
      </c>
      <c r="P145" s="225">
        <v>0</v>
      </c>
      <c r="Q145" s="225">
        <v>0</v>
      </c>
      <c r="R145" s="225">
        <v>0</v>
      </c>
      <c r="S145" s="225">
        <v>0</v>
      </c>
      <c r="T145" s="225">
        <v>0</v>
      </c>
      <c r="U145" s="225">
        <v>0</v>
      </c>
      <c r="V145" s="227"/>
      <c r="W145" s="226" t="s">
        <v>1</v>
      </c>
      <c r="X145" s="226" t="s">
        <v>1</v>
      </c>
      <c r="Y145" s="216"/>
      <c r="Z145" s="226" t="s">
        <v>1</v>
      </c>
    </row>
    <row r="146" spans="2:26" ht="39" customHeight="1" x14ac:dyDescent="0.25">
      <c r="B146" s="223">
        <v>137</v>
      </c>
      <c r="C146" s="223" t="s">
        <v>526</v>
      </c>
      <c r="D146" s="224" t="s">
        <v>527</v>
      </c>
      <c r="E146" s="228"/>
      <c r="F146" s="228"/>
      <c r="G146" s="225">
        <v>0</v>
      </c>
      <c r="H146" s="225">
        <v>0</v>
      </c>
      <c r="I146" s="225">
        <v>0</v>
      </c>
      <c r="J146" s="225">
        <v>0</v>
      </c>
      <c r="K146" s="225">
        <v>674599000</v>
      </c>
      <c r="L146" s="225">
        <v>674599000</v>
      </c>
      <c r="M146" s="225">
        <v>0</v>
      </c>
      <c r="N146" s="225">
        <v>0</v>
      </c>
      <c r="O146" s="225">
        <v>0</v>
      </c>
      <c r="P146" s="225">
        <v>0</v>
      </c>
      <c r="Q146" s="225">
        <v>0</v>
      </c>
      <c r="R146" s="225">
        <v>0</v>
      </c>
      <c r="S146" s="225">
        <v>0</v>
      </c>
      <c r="T146" s="225">
        <v>0</v>
      </c>
      <c r="U146" s="225">
        <v>0</v>
      </c>
      <c r="V146" s="227"/>
      <c r="W146" s="226" t="s">
        <v>1</v>
      </c>
      <c r="X146" s="226" t="s">
        <v>1</v>
      </c>
      <c r="Y146" s="216"/>
      <c r="Z146" s="226" t="s">
        <v>1</v>
      </c>
    </row>
    <row r="147" spans="2:26" x14ac:dyDescent="0.25">
      <c r="B147" s="223">
        <v>138</v>
      </c>
      <c r="C147" s="223" t="s">
        <v>528</v>
      </c>
      <c r="D147" s="224" t="s">
        <v>529</v>
      </c>
      <c r="E147" s="225"/>
      <c r="F147" s="225">
        <v>0</v>
      </c>
      <c r="G147" s="225"/>
      <c r="H147" s="225">
        <v>0</v>
      </c>
      <c r="I147" s="225">
        <v>0</v>
      </c>
      <c r="J147" s="225">
        <v>0</v>
      </c>
      <c r="K147" s="225">
        <v>48000000</v>
      </c>
      <c r="L147" s="225">
        <v>0</v>
      </c>
      <c r="M147" s="225">
        <v>48000000</v>
      </c>
      <c r="N147" s="225">
        <v>0</v>
      </c>
      <c r="O147" s="225">
        <v>0</v>
      </c>
      <c r="P147" s="225">
        <v>0</v>
      </c>
      <c r="Q147" s="225">
        <v>0</v>
      </c>
      <c r="R147" s="225">
        <v>0</v>
      </c>
      <c r="S147" s="225">
        <v>0</v>
      </c>
      <c r="T147" s="225">
        <v>0</v>
      </c>
      <c r="U147" s="225">
        <v>0</v>
      </c>
      <c r="V147" s="226" t="s">
        <v>1</v>
      </c>
      <c r="W147" s="227"/>
      <c r="X147" s="226" t="s">
        <v>1</v>
      </c>
      <c r="Y147" s="216"/>
      <c r="Z147" s="226" t="s">
        <v>1</v>
      </c>
    </row>
    <row r="148" spans="2:26" ht="0" hidden="1" customHeight="1" x14ac:dyDescent="0.25"/>
    <row r="149" spans="2:26" ht="34.5" customHeight="1" x14ac:dyDescent="0.25"/>
    <row r="150" spans="2:26" ht="0.75" hidden="1" customHeight="1" x14ac:dyDescent="0.25">
      <c r="D150" s="229" t="s">
        <v>75</v>
      </c>
      <c r="E150" s="205"/>
    </row>
    <row r="151" spans="2:26" hidden="1" x14ac:dyDescent="0.25">
      <c r="D151" s="205"/>
      <c r="E151" s="205"/>
      <c r="J151" s="229" t="s">
        <v>76</v>
      </c>
      <c r="K151" s="205"/>
      <c r="L151" s="205"/>
    </row>
    <row r="152" spans="2:26" hidden="1" x14ac:dyDescent="0.25">
      <c r="D152" s="205"/>
      <c r="E152" s="205"/>
      <c r="J152" s="205"/>
      <c r="K152" s="205"/>
      <c r="L152" s="205"/>
      <c r="T152" s="229" t="s">
        <v>197</v>
      </c>
      <c r="U152" s="205"/>
      <c r="V152" s="205"/>
      <c r="W152" s="205"/>
      <c r="X152" s="205"/>
    </row>
    <row r="153" spans="2:26" hidden="1" x14ac:dyDescent="0.25">
      <c r="J153" s="205"/>
      <c r="K153" s="205"/>
      <c r="L153" s="205"/>
      <c r="T153" s="205"/>
      <c r="U153" s="205"/>
      <c r="V153" s="205"/>
      <c r="W153" s="205"/>
      <c r="X153" s="205"/>
    </row>
    <row r="154" spans="2:26" hidden="1" x14ac:dyDescent="0.25">
      <c r="T154" s="205"/>
      <c r="U154" s="205"/>
      <c r="V154" s="205"/>
      <c r="W154" s="205"/>
      <c r="X154" s="205"/>
    </row>
    <row r="155" spans="2:26" ht="21" customHeight="1" x14ac:dyDescent="0.25"/>
  </sheetData>
  <mergeCells count="13">
    <mergeCell ref="H6:J6"/>
    <mergeCell ref="P6:R6"/>
    <mergeCell ref="X6:Z6"/>
    <mergeCell ref="D150:E152"/>
    <mergeCell ref="J151:L153"/>
    <mergeCell ref="T152:X154"/>
    <mergeCell ref="B2:D2"/>
    <mergeCell ref="T2:Z2"/>
    <mergeCell ref="B3:Z3"/>
    <mergeCell ref="B4:Z4"/>
    <mergeCell ref="E5:J5"/>
    <mergeCell ref="K5:U5"/>
    <mergeCell ref="V5:Z5"/>
  </mergeCells>
  <pageMargins left="0.2" right="0" top="0.5" bottom="0.5" header="0" footer="0"/>
  <pageSetup paperSize="9" scale="5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opLeftCell="A43" workbookViewId="0">
      <selection activeCell="H14" sqref="H14"/>
    </sheetView>
  </sheetViews>
  <sheetFormatPr defaultColWidth="9" defaultRowHeight="15" x14ac:dyDescent="0.25"/>
  <cols>
    <col min="1" max="1" width="5" style="106" customWidth="1"/>
    <col min="2" max="2" width="56.5703125" style="107" customWidth="1"/>
    <col min="3" max="3" width="17.7109375" style="107" customWidth="1"/>
    <col min="4" max="4" width="20.140625" style="107" customWidth="1"/>
    <col min="5" max="5" width="17.7109375" style="189" customWidth="1"/>
    <col min="6" max="6" width="7.85546875" style="189" customWidth="1"/>
    <col min="7" max="7" width="9" style="189"/>
    <col min="8" max="8" width="10.28515625" style="189" customWidth="1"/>
    <col min="9" max="13" width="9" style="189"/>
    <col min="14" max="16384" width="9" style="53"/>
  </cols>
  <sheetData>
    <row r="1" spans="1:7" ht="15" customHeight="1" x14ac:dyDescent="0.25">
      <c r="A1" s="183" t="s">
        <v>667</v>
      </c>
      <c r="B1" s="183"/>
      <c r="C1" s="51"/>
      <c r="D1" s="52" t="s">
        <v>684</v>
      </c>
      <c r="E1" s="188"/>
      <c r="F1" s="188"/>
      <c r="G1" s="188"/>
    </row>
    <row r="2" spans="1:7" ht="18.75" x14ac:dyDescent="0.3">
      <c r="A2" s="184" t="s">
        <v>577</v>
      </c>
      <c r="B2" s="184"/>
      <c r="C2" s="184"/>
      <c r="D2" s="184"/>
    </row>
    <row r="3" spans="1:7" x14ac:dyDescent="0.25">
      <c r="A3" s="185" t="s">
        <v>691</v>
      </c>
      <c r="B3" s="185"/>
      <c r="C3" s="185"/>
      <c r="D3" s="185"/>
    </row>
    <row r="4" spans="1:7" x14ac:dyDescent="0.25">
      <c r="A4" s="54"/>
      <c r="B4" s="54"/>
      <c r="C4" s="54"/>
      <c r="D4" s="54" t="s">
        <v>578</v>
      </c>
    </row>
    <row r="5" spans="1:7" ht="15.75" x14ac:dyDescent="0.25">
      <c r="A5" s="55" t="s">
        <v>579</v>
      </c>
      <c r="B5" s="56" t="s">
        <v>199</v>
      </c>
      <c r="C5" s="56" t="s">
        <v>580</v>
      </c>
      <c r="D5" s="56" t="s">
        <v>169</v>
      </c>
    </row>
    <row r="6" spans="1:7" ht="15.75" x14ac:dyDescent="0.25">
      <c r="A6" s="55" t="s">
        <v>9</v>
      </c>
      <c r="B6" s="57" t="s">
        <v>581</v>
      </c>
      <c r="C6" s="58">
        <f>C7+C29+C41+C25</f>
        <v>71095438048.800003</v>
      </c>
      <c r="D6" s="56"/>
    </row>
    <row r="7" spans="1:7" ht="15.75" x14ac:dyDescent="0.25">
      <c r="A7" s="55" t="s">
        <v>17</v>
      </c>
      <c r="B7" s="59" t="s">
        <v>582</v>
      </c>
      <c r="C7" s="58">
        <f>SUM(C8:C24)</f>
        <v>32859815200</v>
      </c>
      <c r="D7" s="60"/>
    </row>
    <row r="8" spans="1:7" ht="30" x14ac:dyDescent="0.25">
      <c r="A8" s="55"/>
      <c r="B8" s="61" t="s">
        <v>583</v>
      </c>
      <c r="C8" s="62">
        <v>637008000</v>
      </c>
      <c r="D8" s="63" t="s">
        <v>584</v>
      </c>
      <c r="F8" s="190"/>
    </row>
    <row r="9" spans="1:7" ht="30" x14ac:dyDescent="0.25">
      <c r="A9" s="55"/>
      <c r="B9" s="61" t="s">
        <v>585</v>
      </c>
      <c r="C9" s="62">
        <v>4115300000</v>
      </c>
      <c r="D9" s="63" t="s">
        <v>586</v>
      </c>
    </row>
    <row r="10" spans="1:7" ht="30" x14ac:dyDescent="0.25">
      <c r="A10" s="55"/>
      <c r="B10" s="64" t="s">
        <v>587</v>
      </c>
      <c r="C10" s="62">
        <v>3985000000</v>
      </c>
      <c r="D10" s="63" t="s">
        <v>588</v>
      </c>
    </row>
    <row r="11" spans="1:7" ht="30" x14ac:dyDescent="0.25">
      <c r="A11" s="55"/>
      <c r="B11" s="64" t="s">
        <v>589</v>
      </c>
      <c r="C11" s="65">
        <v>280000000</v>
      </c>
      <c r="D11" s="66" t="s">
        <v>590</v>
      </c>
    </row>
    <row r="12" spans="1:7" ht="30" x14ac:dyDescent="0.25">
      <c r="A12" s="55"/>
      <c r="B12" s="64" t="s">
        <v>591</v>
      </c>
      <c r="C12" s="65">
        <v>4964000000</v>
      </c>
      <c r="D12" s="66" t="s">
        <v>592</v>
      </c>
    </row>
    <row r="13" spans="1:7" ht="30" x14ac:dyDescent="0.25">
      <c r="A13" s="55"/>
      <c r="B13" s="64" t="s">
        <v>593</v>
      </c>
      <c r="C13" s="65">
        <v>3500000000</v>
      </c>
      <c r="D13" s="66" t="s">
        <v>594</v>
      </c>
    </row>
    <row r="14" spans="1:7" ht="45" x14ac:dyDescent="0.25">
      <c r="A14" s="55"/>
      <c r="B14" s="64" t="s">
        <v>595</v>
      </c>
      <c r="C14" s="65">
        <v>1991000000</v>
      </c>
      <c r="D14" s="66" t="s">
        <v>596</v>
      </c>
    </row>
    <row r="15" spans="1:7" ht="30" x14ac:dyDescent="0.25">
      <c r="A15" s="55"/>
      <c r="B15" s="64" t="s">
        <v>597</v>
      </c>
      <c r="C15" s="65">
        <v>2900000000</v>
      </c>
      <c r="D15" s="66" t="s">
        <v>598</v>
      </c>
    </row>
    <row r="16" spans="1:7" ht="45" x14ac:dyDescent="0.25">
      <c r="A16" s="55"/>
      <c r="B16" s="61" t="s">
        <v>599</v>
      </c>
      <c r="C16" s="65">
        <v>4536900000</v>
      </c>
      <c r="D16" s="66" t="s">
        <v>600</v>
      </c>
    </row>
    <row r="17" spans="1:13" ht="30" x14ac:dyDescent="0.25">
      <c r="A17" s="55"/>
      <c r="B17" s="64" t="s">
        <v>601</v>
      </c>
      <c r="C17" s="65">
        <v>1970000000</v>
      </c>
      <c r="D17" s="66" t="s">
        <v>602</v>
      </c>
    </row>
    <row r="18" spans="1:13" ht="45" x14ac:dyDescent="0.25">
      <c r="A18" s="55"/>
      <c r="B18" s="64" t="s">
        <v>603</v>
      </c>
      <c r="C18" s="65">
        <v>1250000000</v>
      </c>
      <c r="D18" s="66" t="s">
        <v>604</v>
      </c>
    </row>
    <row r="19" spans="1:13" ht="45" x14ac:dyDescent="0.25">
      <c r="A19" s="55"/>
      <c r="B19" s="61" t="s">
        <v>605</v>
      </c>
      <c r="C19" s="65">
        <v>364213200</v>
      </c>
      <c r="D19" s="66" t="s">
        <v>606</v>
      </c>
    </row>
    <row r="20" spans="1:13" ht="45" x14ac:dyDescent="0.25">
      <c r="A20" s="55"/>
      <c r="B20" s="61" t="s">
        <v>607</v>
      </c>
      <c r="C20" s="65">
        <v>16712000</v>
      </c>
      <c r="D20" s="66" t="s">
        <v>608</v>
      </c>
    </row>
    <row r="21" spans="1:13" s="68" customFormat="1" ht="45" x14ac:dyDescent="0.25">
      <c r="A21" s="67"/>
      <c r="B21" s="64" t="s">
        <v>609</v>
      </c>
      <c r="C21" s="65">
        <v>1300000000</v>
      </c>
      <c r="D21" s="66" t="s">
        <v>610</v>
      </c>
      <c r="E21" s="191"/>
      <c r="F21" s="189"/>
      <c r="G21" s="191"/>
      <c r="H21" s="191"/>
      <c r="I21" s="191"/>
      <c r="J21" s="191"/>
      <c r="K21" s="191"/>
      <c r="L21" s="191"/>
      <c r="M21" s="191"/>
    </row>
    <row r="22" spans="1:13" s="68" customFormat="1" ht="30" x14ac:dyDescent="0.25">
      <c r="A22" s="67"/>
      <c r="B22" s="64" t="s">
        <v>611</v>
      </c>
      <c r="C22" s="65">
        <v>1008479000</v>
      </c>
      <c r="D22" s="66" t="s">
        <v>612</v>
      </c>
      <c r="E22" s="191"/>
      <c r="F22" s="191"/>
      <c r="G22" s="191"/>
      <c r="H22" s="191"/>
      <c r="I22" s="191"/>
      <c r="J22" s="191"/>
      <c r="K22" s="191"/>
      <c r="L22" s="191"/>
      <c r="M22" s="191"/>
    </row>
    <row r="23" spans="1:13" s="68" customFormat="1" ht="45" x14ac:dyDescent="0.25">
      <c r="A23" s="67"/>
      <c r="B23" s="61" t="s">
        <v>613</v>
      </c>
      <c r="C23" s="65">
        <v>24339000</v>
      </c>
      <c r="D23" s="66" t="s">
        <v>614</v>
      </c>
      <c r="E23" s="191"/>
      <c r="F23" s="191"/>
      <c r="G23" s="191"/>
      <c r="H23" s="191"/>
      <c r="I23" s="191"/>
      <c r="J23" s="191"/>
      <c r="K23" s="191"/>
      <c r="L23" s="191"/>
      <c r="M23" s="191"/>
    </row>
    <row r="24" spans="1:13" s="68" customFormat="1" ht="30" x14ac:dyDescent="0.25">
      <c r="A24" s="67"/>
      <c r="B24" s="61" t="s">
        <v>615</v>
      </c>
      <c r="C24" s="65">
        <v>16864000</v>
      </c>
      <c r="D24" s="66" t="s">
        <v>616</v>
      </c>
      <c r="E24" s="191"/>
      <c r="F24" s="191"/>
      <c r="G24" s="191"/>
      <c r="H24" s="191"/>
      <c r="I24" s="191"/>
      <c r="J24" s="191"/>
      <c r="K24" s="191"/>
      <c r="L24" s="191"/>
      <c r="M24" s="191"/>
    </row>
    <row r="25" spans="1:13" s="72" customFormat="1" ht="15.75" x14ac:dyDescent="0.25">
      <c r="A25" s="55" t="s">
        <v>21</v>
      </c>
      <c r="B25" s="69" t="s">
        <v>617</v>
      </c>
      <c r="C25" s="70">
        <f>SUM(C26:C28)</f>
        <v>16510426528.799999</v>
      </c>
      <c r="D25" s="71"/>
      <c r="E25" s="192"/>
      <c r="F25" s="191"/>
      <c r="G25" s="192"/>
      <c r="H25" s="192"/>
      <c r="I25" s="192"/>
      <c r="J25" s="192"/>
      <c r="K25" s="192"/>
      <c r="L25" s="192"/>
      <c r="M25" s="192"/>
    </row>
    <row r="26" spans="1:13" s="72" customFormat="1" ht="31.5" x14ac:dyDescent="0.25">
      <c r="A26" s="73">
        <v>1</v>
      </c>
      <c r="B26" s="74" t="s">
        <v>618</v>
      </c>
      <c r="C26" s="75">
        <v>1794237055</v>
      </c>
      <c r="D26" s="76" t="s">
        <v>619</v>
      </c>
      <c r="E26" s="192"/>
      <c r="F26" s="192"/>
      <c r="G26" s="192"/>
      <c r="H26" s="192"/>
      <c r="I26" s="192"/>
      <c r="J26" s="192"/>
      <c r="K26" s="192"/>
      <c r="L26" s="192"/>
      <c r="M26" s="192"/>
    </row>
    <row r="27" spans="1:13" s="72" customFormat="1" ht="15.75" x14ac:dyDescent="0.25">
      <c r="A27" s="73">
        <v>2</v>
      </c>
      <c r="B27" s="77" t="s">
        <v>620</v>
      </c>
      <c r="C27" s="75">
        <v>6844239798</v>
      </c>
      <c r="D27" s="78"/>
      <c r="E27" s="192"/>
      <c r="F27" s="192"/>
      <c r="G27" s="192"/>
      <c r="H27" s="192"/>
      <c r="I27" s="192"/>
      <c r="J27" s="192"/>
      <c r="K27" s="192"/>
      <c r="L27" s="192"/>
      <c r="M27" s="192"/>
    </row>
    <row r="28" spans="1:13" s="72" customFormat="1" ht="15.75" x14ac:dyDescent="0.25">
      <c r="A28" s="73">
        <v>3</v>
      </c>
      <c r="B28" s="77" t="s">
        <v>621</v>
      </c>
      <c r="C28" s="75">
        <v>7871949675.7999992</v>
      </c>
      <c r="D28" s="78"/>
      <c r="E28" s="192"/>
      <c r="F28" s="192"/>
      <c r="G28" s="192"/>
      <c r="H28" s="192"/>
      <c r="I28" s="192"/>
      <c r="J28" s="192"/>
      <c r="K28" s="192"/>
      <c r="L28" s="192"/>
      <c r="M28" s="192"/>
    </row>
    <row r="29" spans="1:13" s="72" customFormat="1" ht="15.75" x14ac:dyDescent="0.25">
      <c r="A29" s="55" t="s">
        <v>29</v>
      </c>
      <c r="B29" s="79" t="s">
        <v>622</v>
      </c>
      <c r="C29" s="70">
        <f>C30+C38</f>
        <v>4420143626</v>
      </c>
      <c r="D29" s="71"/>
      <c r="E29" s="193">
        <f>C29+C41+C25</f>
        <v>38235622848.800003</v>
      </c>
      <c r="F29" s="192"/>
      <c r="G29" s="192"/>
      <c r="H29" s="192"/>
      <c r="I29" s="192"/>
      <c r="J29" s="192"/>
      <c r="K29" s="192"/>
      <c r="L29" s="192"/>
      <c r="M29" s="192"/>
    </row>
    <row r="30" spans="1:13" s="82" customFormat="1" ht="15.75" x14ac:dyDescent="0.25">
      <c r="A30" s="73">
        <v>1</v>
      </c>
      <c r="B30" s="77" t="s">
        <v>623</v>
      </c>
      <c r="C30" s="80">
        <f>SUM(C31:C37)</f>
        <v>4400239626</v>
      </c>
      <c r="D30" s="81" t="s">
        <v>624</v>
      </c>
      <c r="E30" s="192"/>
      <c r="F30" s="192"/>
      <c r="G30" s="192"/>
      <c r="H30" s="192"/>
      <c r="I30" s="192"/>
      <c r="J30" s="192"/>
      <c r="K30" s="192"/>
      <c r="L30" s="192"/>
      <c r="M30" s="192"/>
    </row>
    <row r="31" spans="1:13" s="86" customFormat="1" ht="15.75" x14ac:dyDescent="0.25">
      <c r="A31" s="83"/>
      <c r="B31" s="84" t="s">
        <v>625</v>
      </c>
      <c r="C31" s="85">
        <v>78632751</v>
      </c>
      <c r="D31" s="133" t="s">
        <v>626</v>
      </c>
      <c r="E31" s="194"/>
      <c r="F31" s="192"/>
      <c r="G31" s="194"/>
      <c r="H31" s="194"/>
      <c r="I31" s="194"/>
      <c r="J31" s="194"/>
      <c r="K31" s="194"/>
      <c r="L31" s="194"/>
      <c r="M31" s="194"/>
    </row>
    <row r="32" spans="1:13" s="86" customFormat="1" ht="15.75" x14ac:dyDescent="0.25">
      <c r="A32" s="83"/>
      <c r="B32" s="87" t="s">
        <v>627</v>
      </c>
      <c r="C32" s="85">
        <v>20136209</v>
      </c>
      <c r="D32" s="133" t="s">
        <v>628</v>
      </c>
      <c r="E32" s="194"/>
      <c r="F32" s="194"/>
      <c r="G32" s="194"/>
      <c r="H32" s="194"/>
      <c r="I32" s="194"/>
      <c r="J32" s="194"/>
      <c r="K32" s="194"/>
      <c r="L32" s="194"/>
      <c r="M32" s="194"/>
    </row>
    <row r="33" spans="1:13" s="86" customFormat="1" ht="15.75" x14ac:dyDescent="0.25">
      <c r="A33" s="83"/>
      <c r="B33" s="88" t="s">
        <v>629</v>
      </c>
      <c r="C33" s="85">
        <v>948300714</v>
      </c>
      <c r="D33" s="133" t="s">
        <v>630</v>
      </c>
      <c r="E33" s="194"/>
      <c r="F33" s="194"/>
      <c r="G33" s="194"/>
      <c r="H33" s="194"/>
      <c r="I33" s="194"/>
      <c r="J33" s="194"/>
      <c r="K33" s="194"/>
      <c r="L33" s="194"/>
      <c r="M33" s="194"/>
    </row>
    <row r="34" spans="1:13" s="86" customFormat="1" ht="15.75" x14ac:dyDescent="0.25">
      <c r="A34" s="83"/>
      <c r="B34" s="88" t="s">
        <v>631</v>
      </c>
      <c r="C34" s="85">
        <v>574914545</v>
      </c>
      <c r="D34" s="133" t="s">
        <v>632</v>
      </c>
      <c r="E34" s="194"/>
      <c r="F34" s="194"/>
      <c r="G34" s="194"/>
      <c r="H34" s="194"/>
      <c r="I34" s="194"/>
      <c r="J34" s="194"/>
      <c r="K34" s="194"/>
      <c r="L34" s="194"/>
      <c r="M34" s="194"/>
    </row>
    <row r="35" spans="1:13" s="86" customFormat="1" ht="15.75" x14ac:dyDescent="0.25">
      <c r="A35" s="83"/>
      <c r="B35" s="88" t="s">
        <v>633</v>
      </c>
      <c r="C35" s="85">
        <v>89970100</v>
      </c>
      <c r="D35" s="133" t="s">
        <v>634</v>
      </c>
      <c r="E35" s="194"/>
      <c r="F35" s="194"/>
      <c r="G35" s="194"/>
      <c r="H35" s="194"/>
      <c r="I35" s="194"/>
      <c r="J35" s="194"/>
      <c r="K35" s="194"/>
      <c r="L35" s="194"/>
      <c r="M35" s="194"/>
    </row>
    <row r="36" spans="1:13" s="86" customFormat="1" ht="15.75" x14ac:dyDescent="0.25">
      <c r="A36" s="83"/>
      <c r="B36" s="88" t="s">
        <v>635</v>
      </c>
      <c r="C36" s="85">
        <v>2685445307</v>
      </c>
      <c r="D36" s="133" t="s">
        <v>636</v>
      </c>
      <c r="E36" s="194"/>
      <c r="F36" s="194"/>
      <c r="G36" s="194"/>
      <c r="H36" s="194"/>
      <c r="I36" s="194"/>
      <c r="J36" s="194"/>
      <c r="K36" s="194"/>
      <c r="L36" s="194"/>
      <c r="M36" s="194"/>
    </row>
    <row r="37" spans="1:13" s="86" customFormat="1" ht="15.75" x14ac:dyDescent="0.25">
      <c r="A37" s="83"/>
      <c r="B37" s="88" t="s">
        <v>637</v>
      </c>
      <c r="C37" s="85">
        <v>2840000</v>
      </c>
      <c r="D37" s="133" t="s">
        <v>638</v>
      </c>
      <c r="E37" s="194"/>
      <c r="F37" s="194"/>
      <c r="G37" s="194"/>
      <c r="H37" s="194"/>
      <c r="I37" s="194"/>
      <c r="J37" s="194"/>
      <c r="K37" s="194"/>
      <c r="L37" s="194"/>
      <c r="M37" s="194"/>
    </row>
    <row r="38" spans="1:13" s="82" customFormat="1" ht="15.75" x14ac:dyDescent="0.25">
      <c r="A38" s="73">
        <v>2</v>
      </c>
      <c r="B38" s="89" t="s">
        <v>639</v>
      </c>
      <c r="C38" s="80">
        <f>SUM(C39:C40)</f>
        <v>19904000</v>
      </c>
      <c r="D38" s="132" t="s">
        <v>624</v>
      </c>
      <c r="E38" s="195"/>
      <c r="F38" s="194"/>
      <c r="G38" s="192"/>
      <c r="H38" s="192"/>
      <c r="I38" s="192"/>
      <c r="J38" s="192"/>
      <c r="K38" s="192"/>
      <c r="L38" s="192"/>
      <c r="M38" s="192"/>
    </row>
    <row r="39" spans="1:13" s="86" customFormat="1" ht="15.75" x14ac:dyDescent="0.25">
      <c r="A39" s="83"/>
      <c r="B39" s="88" t="s">
        <v>640</v>
      </c>
      <c r="C39" s="85">
        <v>17330000</v>
      </c>
      <c r="D39" s="134" t="s">
        <v>641</v>
      </c>
      <c r="E39" s="196"/>
      <c r="F39" s="192"/>
      <c r="G39" s="194"/>
      <c r="H39" s="194"/>
      <c r="I39" s="194"/>
      <c r="J39" s="194"/>
      <c r="K39" s="194"/>
      <c r="L39" s="194"/>
      <c r="M39" s="194"/>
    </row>
    <row r="40" spans="1:13" s="86" customFormat="1" ht="15.75" x14ac:dyDescent="0.25">
      <c r="A40" s="83"/>
      <c r="B40" s="88" t="s">
        <v>642</v>
      </c>
      <c r="C40" s="85">
        <v>2574000</v>
      </c>
      <c r="D40" s="134" t="s">
        <v>643</v>
      </c>
      <c r="E40" s="196"/>
      <c r="F40" s="194"/>
      <c r="G40" s="194"/>
      <c r="H40" s="194"/>
      <c r="I40" s="194"/>
      <c r="J40" s="194"/>
      <c r="K40" s="194"/>
      <c r="L40" s="194"/>
      <c r="M40" s="194"/>
    </row>
    <row r="41" spans="1:13" s="72" customFormat="1" ht="15.75" x14ac:dyDescent="0.25">
      <c r="A41" s="55" t="s">
        <v>31</v>
      </c>
      <c r="B41" s="79" t="s">
        <v>644</v>
      </c>
      <c r="C41" s="70">
        <f>C42+C50+C51</f>
        <v>17305052694</v>
      </c>
      <c r="D41" s="135"/>
      <c r="E41" s="197">
        <f>C42+C50+C38+C30+C26</f>
        <v>12519433375</v>
      </c>
      <c r="F41" s="194"/>
      <c r="G41" s="192"/>
      <c r="H41" s="192"/>
      <c r="I41" s="192"/>
      <c r="J41" s="192"/>
      <c r="K41" s="192"/>
      <c r="L41" s="192"/>
      <c r="M41" s="192"/>
    </row>
    <row r="42" spans="1:13" s="82" customFormat="1" ht="15.75" x14ac:dyDescent="0.25">
      <c r="A42" s="73">
        <v>1</v>
      </c>
      <c r="B42" s="90" t="s">
        <v>623</v>
      </c>
      <c r="C42" s="91">
        <f>SUM(C43:C49)</f>
        <v>6017052694</v>
      </c>
      <c r="D42" s="81" t="s">
        <v>645</v>
      </c>
      <c r="E42" s="192"/>
      <c r="F42" s="192"/>
      <c r="G42" s="192"/>
      <c r="H42" s="192"/>
      <c r="I42" s="192"/>
      <c r="J42" s="192"/>
      <c r="K42" s="192"/>
      <c r="L42" s="192"/>
      <c r="M42" s="192"/>
    </row>
    <row r="43" spans="1:13" s="86" customFormat="1" ht="15.75" x14ac:dyDescent="0.25">
      <c r="A43" s="83"/>
      <c r="B43" s="87" t="s">
        <v>646</v>
      </c>
      <c r="C43" s="92">
        <v>62755800</v>
      </c>
      <c r="D43" s="133" t="s">
        <v>647</v>
      </c>
      <c r="E43" s="198"/>
      <c r="F43" s="192"/>
      <c r="G43" s="194"/>
      <c r="H43" s="194"/>
      <c r="I43" s="194"/>
      <c r="J43" s="194"/>
      <c r="K43" s="194"/>
      <c r="L43" s="194"/>
      <c r="M43" s="194"/>
    </row>
    <row r="44" spans="1:13" s="86" customFormat="1" ht="15.75" x14ac:dyDescent="0.25">
      <c r="A44" s="83"/>
      <c r="B44" s="87" t="s">
        <v>648</v>
      </c>
      <c r="C44" s="92">
        <v>1445552494</v>
      </c>
      <c r="D44" s="133" t="s">
        <v>649</v>
      </c>
      <c r="E44" s="198"/>
      <c r="F44" s="194"/>
      <c r="G44" s="194"/>
      <c r="H44" s="194"/>
      <c r="I44" s="194"/>
      <c r="J44" s="194"/>
      <c r="K44" s="194"/>
      <c r="L44" s="194"/>
      <c r="M44" s="194"/>
    </row>
    <row r="45" spans="1:13" s="86" customFormat="1" ht="15.75" x14ac:dyDescent="0.25">
      <c r="A45" s="83"/>
      <c r="B45" s="87" t="s">
        <v>650</v>
      </c>
      <c r="C45" s="92">
        <v>47816200</v>
      </c>
      <c r="D45" s="133" t="s">
        <v>651</v>
      </c>
      <c r="E45" s="198"/>
      <c r="F45" s="194"/>
      <c r="G45" s="194"/>
      <c r="H45" s="194"/>
      <c r="I45" s="194"/>
      <c r="J45" s="194"/>
      <c r="K45" s="194"/>
      <c r="L45" s="194"/>
      <c r="M45" s="194"/>
    </row>
    <row r="46" spans="1:13" s="86" customFormat="1" ht="15.75" x14ac:dyDescent="0.25">
      <c r="A46" s="83"/>
      <c r="B46" s="87" t="s">
        <v>627</v>
      </c>
      <c r="C46" s="92">
        <v>1895000000</v>
      </c>
      <c r="D46" s="133" t="s">
        <v>652</v>
      </c>
      <c r="E46" s="198"/>
      <c r="F46" s="194"/>
      <c r="G46" s="194"/>
      <c r="H46" s="194"/>
      <c r="I46" s="194"/>
      <c r="J46" s="194"/>
      <c r="K46" s="194"/>
      <c r="L46" s="194"/>
      <c r="M46" s="194"/>
    </row>
    <row r="47" spans="1:13" s="86" customFormat="1" ht="15.75" x14ac:dyDescent="0.25">
      <c r="A47" s="83"/>
      <c r="B47" s="93" t="s">
        <v>653</v>
      </c>
      <c r="C47" s="94">
        <v>9102000</v>
      </c>
      <c r="D47" s="133" t="s">
        <v>654</v>
      </c>
      <c r="E47" s="198"/>
      <c r="F47" s="194"/>
      <c r="G47" s="194"/>
      <c r="H47" s="194"/>
      <c r="I47" s="194"/>
      <c r="J47" s="194"/>
      <c r="K47" s="194"/>
      <c r="L47" s="194"/>
      <c r="M47" s="194"/>
    </row>
    <row r="48" spans="1:13" s="86" customFormat="1" ht="15.75" x14ac:dyDescent="0.25">
      <c r="A48" s="83"/>
      <c r="B48" s="88" t="s">
        <v>655</v>
      </c>
      <c r="C48" s="85">
        <v>6251000</v>
      </c>
      <c r="D48" s="133" t="s">
        <v>656</v>
      </c>
      <c r="E48" s="194"/>
      <c r="F48" s="194"/>
      <c r="G48" s="194"/>
      <c r="H48" s="194"/>
      <c r="I48" s="194"/>
      <c r="J48" s="194"/>
      <c r="K48" s="194"/>
      <c r="L48" s="194"/>
      <c r="M48" s="194"/>
    </row>
    <row r="49" spans="1:13" s="86" customFormat="1" ht="15.75" x14ac:dyDescent="0.25">
      <c r="A49" s="83"/>
      <c r="B49" s="88" t="s">
        <v>631</v>
      </c>
      <c r="C49" s="85">
        <v>2550575200</v>
      </c>
      <c r="D49" s="133" t="s">
        <v>619</v>
      </c>
      <c r="E49" s="194"/>
      <c r="F49" s="194"/>
      <c r="G49" s="194"/>
      <c r="H49" s="194"/>
      <c r="I49" s="194"/>
      <c r="J49" s="194"/>
      <c r="K49" s="194"/>
      <c r="L49" s="194"/>
      <c r="M49" s="194"/>
    </row>
    <row r="50" spans="1:13" s="82" customFormat="1" ht="15.75" x14ac:dyDescent="0.25">
      <c r="A50" s="73">
        <v>2</v>
      </c>
      <c r="B50" s="89" t="s">
        <v>657</v>
      </c>
      <c r="C50" s="80">
        <v>288000000</v>
      </c>
      <c r="D50" s="132" t="s">
        <v>658</v>
      </c>
      <c r="E50" s="192"/>
      <c r="F50" s="194"/>
      <c r="G50" s="192"/>
      <c r="H50" s="192"/>
      <c r="I50" s="192"/>
      <c r="J50" s="192"/>
      <c r="K50" s="192"/>
      <c r="L50" s="192"/>
      <c r="M50" s="192"/>
    </row>
    <row r="51" spans="1:13" s="82" customFormat="1" ht="31.5" x14ac:dyDescent="0.25">
      <c r="A51" s="73">
        <v>3</v>
      </c>
      <c r="B51" s="95" t="s">
        <v>659</v>
      </c>
      <c r="C51" s="96">
        <v>11000000000</v>
      </c>
      <c r="D51" s="97"/>
      <c r="E51" s="192"/>
      <c r="F51" s="192"/>
      <c r="G51" s="192"/>
      <c r="H51" s="192"/>
      <c r="I51" s="192"/>
      <c r="J51" s="192"/>
      <c r="K51" s="192"/>
      <c r="L51" s="192"/>
      <c r="M51" s="192"/>
    </row>
    <row r="52" spans="1:13" ht="15.75" x14ac:dyDescent="0.25">
      <c r="A52" s="98" t="s">
        <v>10</v>
      </c>
      <c r="B52" s="99" t="s">
        <v>660</v>
      </c>
      <c r="C52" s="100">
        <f>SUM(C53:C58)</f>
        <v>29089267764.200245</v>
      </c>
      <c r="D52" s="101"/>
      <c r="F52" s="199"/>
    </row>
    <row r="53" spans="1:13" ht="31.5" x14ac:dyDescent="0.25">
      <c r="A53" s="102">
        <v>1</v>
      </c>
      <c r="B53" s="103" t="s">
        <v>661</v>
      </c>
      <c r="C53" s="104">
        <v>1662547945</v>
      </c>
      <c r="D53" s="105"/>
    </row>
    <row r="54" spans="1:13" ht="15.75" x14ac:dyDescent="0.25">
      <c r="A54" s="102">
        <v>2</v>
      </c>
      <c r="B54" s="103" t="s">
        <v>662</v>
      </c>
      <c r="C54" s="104">
        <v>22867180183</v>
      </c>
      <c r="D54" s="105"/>
    </row>
    <row r="55" spans="1:13" ht="31.5" x14ac:dyDescent="0.25">
      <c r="A55" s="102">
        <v>3</v>
      </c>
      <c r="B55" s="103" t="s">
        <v>663</v>
      </c>
      <c r="C55" s="104">
        <v>930894325</v>
      </c>
      <c r="D55" s="105"/>
    </row>
    <row r="56" spans="1:13" ht="31.5" x14ac:dyDescent="0.25">
      <c r="A56" s="102">
        <v>4</v>
      </c>
      <c r="B56" s="103" t="s">
        <v>664</v>
      </c>
      <c r="C56" s="104">
        <v>3373692718.2000008</v>
      </c>
      <c r="D56" s="105"/>
      <c r="E56" s="200">
        <f>C57+C58</f>
        <v>254952593.00024399</v>
      </c>
    </row>
    <row r="57" spans="1:13" ht="15.75" x14ac:dyDescent="0.25">
      <c r="A57" s="102">
        <v>5</v>
      </c>
      <c r="B57" s="103" t="s">
        <v>665</v>
      </c>
      <c r="C57" s="104">
        <v>235070284</v>
      </c>
      <c r="D57" s="105"/>
      <c r="E57" s="201">
        <f>E56*70%</f>
        <v>178466815.10017079</v>
      </c>
      <c r="F57" s="202">
        <v>0.7</v>
      </c>
    </row>
    <row r="58" spans="1:13" ht="15.75" x14ac:dyDescent="0.25">
      <c r="A58" s="102">
        <v>6</v>
      </c>
      <c r="B58" s="103" t="s">
        <v>666</v>
      </c>
      <c r="C58" s="104">
        <v>19882309.000243999</v>
      </c>
      <c r="D58" s="105"/>
      <c r="E58" s="201">
        <f>E56*30%</f>
        <v>76485777.9000732</v>
      </c>
      <c r="F58" s="202">
        <v>0.3</v>
      </c>
    </row>
    <row r="59" spans="1:13" x14ac:dyDescent="0.25">
      <c r="C59" s="108"/>
      <c r="E59" s="201"/>
    </row>
    <row r="60" spans="1:13" x14ac:dyDescent="0.25">
      <c r="C60" s="108"/>
    </row>
  </sheetData>
  <mergeCells count="3">
    <mergeCell ref="A1:B1"/>
    <mergeCell ref="A2:D2"/>
    <mergeCell ref="A3:D3"/>
  </mergeCells>
  <pageMargins left="0" right="0"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C7" sqref="C7"/>
    </sheetView>
  </sheetViews>
  <sheetFormatPr defaultRowHeight="15" x14ac:dyDescent="0.25"/>
  <cols>
    <col min="1" max="1" width="9.140625" style="109"/>
    <col min="2" max="2" width="48.7109375" style="109" customWidth="1"/>
    <col min="3" max="3" width="25" style="109" customWidth="1"/>
    <col min="4" max="16384" width="9.140625" style="109"/>
  </cols>
  <sheetData>
    <row r="1" spans="1:4" x14ac:dyDescent="0.25">
      <c r="A1" s="183" t="s">
        <v>667</v>
      </c>
      <c r="B1" s="183"/>
      <c r="C1" s="52" t="s">
        <v>683</v>
      </c>
      <c r="D1" s="52"/>
    </row>
    <row r="2" spans="1:4" ht="18.75" x14ac:dyDescent="0.3">
      <c r="A2" s="186" t="s">
        <v>668</v>
      </c>
      <c r="B2" s="186"/>
      <c r="C2" s="186"/>
      <c r="D2" s="110"/>
    </row>
    <row r="3" spans="1:4" x14ac:dyDescent="0.25">
      <c r="A3" s="187" t="s">
        <v>692</v>
      </c>
      <c r="B3" s="187"/>
      <c r="C3" s="187"/>
      <c r="D3" s="111"/>
    </row>
    <row r="4" spans="1:4" x14ac:dyDescent="0.25">
      <c r="A4" s="112"/>
      <c r="B4" s="112"/>
      <c r="C4" s="113" t="s">
        <v>578</v>
      </c>
      <c r="D4" s="113"/>
    </row>
    <row r="5" spans="1:4" s="53" customFormat="1" ht="15.75" x14ac:dyDescent="0.25">
      <c r="A5" s="114" t="s">
        <v>3</v>
      </c>
      <c r="B5" s="115" t="s">
        <v>199</v>
      </c>
      <c r="C5" s="115" t="s">
        <v>580</v>
      </c>
      <c r="D5" s="116"/>
    </row>
    <row r="6" spans="1:4" ht="15.75" x14ac:dyDescent="0.25">
      <c r="A6" s="117">
        <v>1</v>
      </c>
      <c r="B6" s="118" t="s">
        <v>669</v>
      </c>
      <c r="C6" s="119">
        <v>1813928000</v>
      </c>
    </row>
    <row r="7" spans="1:4" ht="31.5" x14ac:dyDescent="0.25">
      <c r="A7" s="117">
        <v>2</v>
      </c>
      <c r="B7" s="120" t="s">
        <v>670</v>
      </c>
      <c r="C7" s="119">
        <v>69000000</v>
      </c>
    </row>
    <row r="8" spans="1:4" ht="15.75" x14ac:dyDescent="0.25">
      <c r="A8" s="117">
        <v>3</v>
      </c>
      <c r="B8" s="121" t="s">
        <v>671</v>
      </c>
      <c r="C8" s="122">
        <v>32000000</v>
      </c>
    </row>
    <row r="9" spans="1:4" ht="31.5" x14ac:dyDescent="0.25">
      <c r="A9" s="117">
        <v>4</v>
      </c>
      <c r="B9" s="121" t="s">
        <v>672</v>
      </c>
      <c r="C9" s="122">
        <v>30000000</v>
      </c>
    </row>
    <row r="10" spans="1:4" ht="31.5" x14ac:dyDescent="0.25">
      <c r="A10" s="117">
        <v>5</v>
      </c>
      <c r="B10" s="123" t="s">
        <v>673</v>
      </c>
      <c r="C10" s="122">
        <v>31000000</v>
      </c>
    </row>
    <row r="11" spans="1:4" ht="31.5" x14ac:dyDescent="0.25">
      <c r="A11" s="117">
        <v>6</v>
      </c>
      <c r="B11" s="120" t="s">
        <v>674</v>
      </c>
      <c r="C11" s="119">
        <v>36000000</v>
      </c>
    </row>
    <row r="12" spans="1:4" ht="15.75" x14ac:dyDescent="0.25">
      <c r="A12" s="117">
        <v>7</v>
      </c>
      <c r="B12" s="120" t="s">
        <v>675</v>
      </c>
      <c r="C12" s="119">
        <f>SUM(C13:C15)</f>
        <v>238072000</v>
      </c>
    </row>
    <row r="13" spans="1:4" ht="31.5" x14ac:dyDescent="0.25">
      <c r="A13" s="124" t="s">
        <v>676</v>
      </c>
      <c r="B13" s="125" t="s">
        <v>677</v>
      </c>
      <c r="C13" s="126">
        <v>19000000</v>
      </c>
    </row>
    <row r="14" spans="1:4" ht="47.25" x14ac:dyDescent="0.25">
      <c r="A14" s="124" t="s">
        <v>678</v>
      </c>
      <c r="B14" s="125" t="s">
        <v>679</v>
      </c>
      <c r="C14" s="126">
        <v>19072000</v>
      </c>
    </row>
    <row r="15" spans="1:4" ht="15.75" x14ac:dyDescent="0.25">
      <c r="A15" s="124" t="s">
        <v>680</v>
      </c>
      <c r="B15" s="125" t="s">
        <v>681</v>
      </c>
      <c r="C15" s="126">
        <v>200000000</v>
      </c>
    </row>
    <row r="16" spans="1:4" ht="15.75" x14ac:dyDescent="0.25">
      <c r="A16" s="127"/>
      <c r="B16" s="128" t="s">
        <v>682</v>
      </c>
      <c r="C16" s="129">
        <f>SUM(C6:C12)</f>
        <v>2250000000</v>
      </c>
    </row>
  </sheetData>
  <mergeCells count="3">
    <mergeCell ref="A1:B1"/>
    <mergeCell ref="A2:C2"/>
    <mergeCell ref="A3:C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8</vt:i4>
      </vt:variant>
    </vt:vector>
  </HeadingPairs>
  <TitlesOfParts>
    <vt:vector size="8" baseType="lpstr">
      <vt:lpstr>48-cân đối</vt:lpstr>
      <vt:lpstr>50-thu</vt:lpstr>
      <vt:lpstr>51-chi</vt:lpstr>
      <vt:lpstr>52-chi</vt:lpstr>
      <vt:lpstr>53-chi</vt:lpstr>
      <vt:lpstr>54-chi</vt:lpstr>
      <vt:lpstr>PL 01</vt:lpstr>
      <vt:lpstr>PL02</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 THI ANH</cp:lastModifiedBy>
  <cp:lastPrinted>2026-05-18T03:22:22Z</cp:lastPrinted>
  <dcterms:modified xsi:type="dcterms:W3CDTF">2026-06-24T10:22:01Z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